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Frontespizio" sheetId="1" r:id="rId1"/>
    <sheet name="info sx" sheetId="2" r:id="rId2"/>
    <sheet name="UY 2005" sheetId="3" r:id="rId3"/>
    <sheet name="UY 2006" sheetId="4" r:id="rId4"/>
    <sheet name="UY  2007" sheetId="5" r:id="rId5"/>
    <sheet name="UY 2008" sheetId="6" r:id="rId6"/>
  </sheets>
  <definedNames>
    <definedName name="_xlnm._FilterDatabase" localSheetId="4" hidden="1">'UY  2007'!$A$2:$IJ$73</definedName>
    <definedName name="_xlnm._FilterDatabase" localSheetId="2" hidden="1">'UY 2005'!$A$2:$N$48</definedName>
    <definedName name="_xlnm._FilterDatabase" localSheetId="3" hidden="1">'UY 2006'!$A$2:$M$52</definedName>
    <definedName name="_xlnm._FilterDatabase" localSheetId="5" hidden="1">'UY 2008'!$A$2:$O$35</definedName>
    <definedName name="_xlnm.Print_Area" localSheetId="0">'Frontespizio'!$A$1:$N$25</definedName>
    <definedName name="_xlnm.Print_Area" localSheetId="1">'info sx'!$A$1:$O$32</definedName>
    <definedName name="_xlnm.Print_Area" localSheetId="4">'UY  2007'!$E$2:$N$76</definedName>
    <definedName name="_xlnm.Print_Area" localSheetId="2">'UY 2005'!$A$2:$P$51</definedName>
    <definedName name="_xlnm.Print_Area" localSheetId="3">'UY 2006'!$C$2:$P$56</definedName>
    <definedName name="_xlnm.Print_Area" localSheetId="5">'UY 2008'!$A$2:$P$39</definedName>
  </definedNames>
  <calcPr fullCalcOnLoad="1"/>
</workbook>
</file>

<file path=xl/comments3.xml><?xml version="1.0" encoding="utf-8"?>
<comments xmlns="http://schemas.openxmlformats.org/spreadsheetml/2006/main">
  <authors>
    <author>ROMIAL</author>
    <author>NICOLA CALO'</author>
  </authors>
  <commentList>
    <comment ref="F2" authorId="0">
      <text>
        <r>
          <rPr>
            <sz val="8"/>
            <rFont val="Tahoma"/>
            <family val="2"/>
          </rPr>
          <t xml:space="preserve">corrisponde alla data in cui L'Ente è venuto a conoscenza della richiesta di risarcimento o dell'attivazione delll'Autorità Giudiziaria (trigger della polizza) ed </t>
        </r>
        <r>
          <rPr>
            <b/>
            <sz val="8"/>
            <rFont val="Tahoma"/>
            <family val="2"/>
          </rPr>
          <t>è la data di riferimento per la determinazione dell'lUY</t>
        </r>
      </text>
    </comment>
    <comment ref="E2" authorId="0">
      <text>
        <r>
          <rPr>
            <sz val="8"/>
            <rFont val="Tahoma"/>
            <family val="2"/>
          </rPr>
          <t>Corrisponde alla data dell'accadimento dell'evento (fatto illecito posto in essere) e va messo in relazione al periodo di copertura della polizza che può prevedere  eventuali periodi di retroattività o discovery period successivi alla cessazione della copertura</t>
        </r>
      </text>
    </comment>
    <comment ref="G2" authorId="0">
      <text>
        <r>
          <rPr>
            <sz val="8"/>
            <rFont val="Tahoma"/>
            <family val="2"/>
          </rPr>
          <t>Corrisponde alla data in cui l'avviso di sinistro e' pervenuto ad Ergo (dall'Ente)</t>
        </r>
      </text>
    </comment>
    <comment ref="A1" authorId="1">
      <text>
        <r>
          <rPr>
            <sz val="8"/>
            <rFont val="Tahoma"/>
            <family val="2"/>
          </rPr>
          <t>Omettere le parti ricorrenti (189 e 04) ed indicare separatamente nelle rispettive celle sottostanti l'anno ed il n° progressivo.</t>
        </r>
      </text>
    </comment>
    <comment ref="D2" authorId="1">
      <text>
        <r>
          <rPr>
            <sz val="8"/>
            <rFont val="Tahoma"/>
            <family val="2"/>
          </rPr>
          <t>usare il menù a tendina predeterminato</t>
        </r>
      </text>
    </comment>
    <comment ref="L2" authorId="1">
      <text>
        <r>
          <rPr>
            <sz val="8"/>
            <rFont val="Tahoma"/>
            <family val="2"/>
          </rPr>
          <t xml:space="preserve">usare il menù a tendina predeterminato
</t>
        </r>
      </text>
    </comment>
    <comment ref="M2" authorId="1">
      <text>
        <r>
          <rPr>
            <sz val="8"/>
            <rFont val="Tahoma"/>
            <family val="2"/>
          </rPr>
          <t>usare il menù a tendina predeterminato</t>
        </r>
      </text>
    </comment>
    <comment ref="O2" authorId="1">
      <text>
        <r>
          <rPr>
            <sz val="8"/>
            <rFont val="Tahoma"/>
            <family val="2"/>
          </rPr>
          <t>In questo campo (fisso) sarà riportatata, a partire dalle riserve al 31/12/2006,la riserva dell'anno precedente al fine di monitorare le escursioni del sinistro.</t>
        </r>
      </text>
    </comment>
  </commentList>
</comments>
</file>

<file path=xl/comments4.xml><?xml version="1.0" encoding="utf-8"?>
<comments xmlns="http://schemas.openxmlformats.org/spreadsheetml/2006/main">
  <authors>
    <author>ROMIAL</author>
    <author>NICOLA CALO'</author>
  </authors>
  <commentList>
    <comment ref="E2" authorId="0">
      <text>
        <r>
          <rPr>
            <sz val="8"/>
            <rFont val="Tahoma"/>
            <family val="2"/>
          </rPr>
          <t xml:space="preserve">corrisponde alla data in cui L'Ente è venuto a conoscenza della richiesta di risarcimento o dell'attivazione delll'Autorità Giudiziaria (trigger della polizza) ed </t>
        </r>
        <r>
          <rPr>
            <b/>
            <sz val="8"/>
            <rFont val="Tahoma"/>
            <family val="2"/>
          </rPr>
          <t>è la data di riferimento per la determinazione dell'lUY</t>
        </r>
      </text>
    </comment>
    <comment ref="D2" authorId="0">
      <text>
        <r>
          <rPr>
            <sz val="8"/>
            <rFont val="Tahoma"/>
            <family val="2"/>
          </rPr>
          <t>Corrisponde alla data dell'accadimento dell'evento (fatto illecito posto in essere) e va messo in relazione al periodo di copertura della polizza che può prevedere  eventuali periodi di retroattività o discovery period successivi alla cessazione della copertura</t>
        </r>
      </text>
    </comment>
    <comment ref="F2" authorId="0">
      <text>
        <r>
          <rPr>
            <sz val="8"/>
            <rFont val="Tahoma"/>
            <family val="2"/>
          </rPr>
          <t>Corrisponde alla data in cui l'avviso di sinistro e' pervenuto ad Ergo (dall'Ente)</t>
        </r>
      </text>
    </comment>
    <comment ref="K2" authorId="0">
      <text>
        <r>
          <rPr>
            <sz val="8"/>
            <rFont val="Tahoma"/>
            <family val="2"/>
          </rPr>
          <t>Riserva netta+Pagato anno bilancio in corso+Pagato Cumulato (anni precedenti)</t>
        </r>
      </text>
    </comment>
    <comment ref="A1" authorId="1">
      <text>
        <r>
          <rPr>
            <sz val="8"/>
            <rFont val="Tahoma"/>
            <family val="2"/>
          </rPr>
          <t>Omettere le parti ricorrenti (189 e 04) ed indicare separatamente nelle rispettive celle sottostanti l'anno ed il n° progressivo.</t>
        </r>
      </text>
    </comment>
    <comment ref="C2" authorId="1">
      <text>
        <r>
          <rPr>
            <sz val="8"/>
            <rFont val="Tahoma"/>
            <family val="2"/>
          </rPr>
          <t>usare il menù a tendina predeterminato</t>
        </r>
      </text>
    </comment>
    <comment ref="L2" authorId="1">
      <text>
        <r>
          <rPr>
            <sz val="8"/>
            <rFont val="Tahoma"/>
            <family val="2"/>
          </rPr>
          <t xml:space="preserve">usare il menù a tendina predeterminato
</t>
        </r>
      </text>
    </comment>
    <comment ref="M2" authorId="1">
      <text>
        <r>
          <rPr>
            <sz val="8"/>
            <rFont val="Tahoma"/>
            <family val="2"/>
          </rPr>
          <t>usare il menù a tendina predeterminato</t>
        </r>
      </text>
    </comment>
    <comment ref="N2" authorId="1">
      <text>
        <r>
          <rPr>
            <sz val="8"/>
            <rFont val="Tahoma"/>
            <family val="2"/>
          </rPr>
          <t>In questo campo (fisso) sarà riportatata, a partire dalle riserve al 31/12/2006,la riserva dell'anno precedente al fine di monitorare le escursioni del sinistro.</t>
        </r>
      </text>
    </comment>
  </commentList>
</comments>
</file>

<file path=xl/comments5.xml><?xml version="1.0" encoding="utf-8"?>
<comments xmlns="http://schemas.openxmlformats.org/spreadsheetml/2006/main">
  <authors>
    <author>NICOLA CALO'</author>
    <author>ROMIAL</author>
  </authors>
  <commentList>
    <comment ref="N2" authorId="0">
      <text>
        <r>
          <rPr>
            <sz val="8"/>
            <rFont val="Tahoma"/>
            <family val="2"/>
          </rPr>
          <t>In questo campo (fisso) sarà riportatata, a partire dalle riserve al 31/12/2006,la riserva dell'anno precedente al fine di monitorare le escursioni del sinistro.</t>
        </r>
      </text>
    </comment>
    <comment ref="M2" authorId="0">
      <text>
        <r>
          <rPr>
            <sz val="8"/>
            <rFont val="Tahoma"/>
            <family val="2"/>
          </rPr>
          <t>usare il menù a tendina predeterminato</t>
        </r>
      </text>
    </comment>
    <comment ref="L2" authorId="0">
      <text>
        <r>
          <rPr>
            <sz val="8"/>
            <rFont val="Tahoma"/>
            <family val="2"/>
          </rPr>
          <t xml:space="preserve">usare il menù a tendina predeterminato
</t>
        </r>
      </text>
    </comment>
    <comment ref="G2" authorId="1">
      <text>
        <r>
          <rPr>
            <sz val="8"/>
            <rFont val="Tahoma"/>
            <family val="2"/>
          </rPr>
          <t>Corrisponde alla data in cui l'avviso di sinistro e' pervenuto ad Ergo (dall'Ente)</t>
        </r>
      </text>
    </comment>
    <comment ref="F2" authorId="1">
      <text>
        <r>
          <rPr>
            <sz val="8"/>
            <rFont val="Tahoma"/>
            <family val="2"/>
          </rPr>
          <t xml:space="preserve">corrisponde alla data in cui L'Ente è venuto a conoscenza della richiesta di risarcimento o dell'attivazione delll'Autorità Giudiziaria (trigger della polizza) ed </t>
        </r>
        <r>
          <rPr>
            <b/>
            <sz val="8"/>
            <rFont val="Tahoma"/>
            <family val="2"/>
          </rPr>
          <t>è la data di riferimento per la determinazione dell'lUY</t>
        </r>
      </text>
    </comment>
    <comment ref="E2" authorId="1">
      <text>
        <r>
          <rPr>
            <sz val="8"/>
            <rFont val="Tahoma"/>
            <family val="2"/>
          </rPr>
          <t>Corrisponde alla data dell'accadimento dell'evento (fatto illecito posto in essere) e va messo in relazione al periodo di copertura della polizza che può prevedere  eventuali periodi di retroattività o discovery period successivi alla cessazione della copertura</t>
        </r>
      </text>
    </comment>
    <comment ref="D2" authorId="0">
      <text>
        <r>
          <rPr>
            <sz val="8"/>
            <rFont val="Tahoma"/>
            <family val="2"/>
          </rPr>
          <t>usare il menù a tendina predeterminato</t>
        </r>
      </text>
    </comment>
    <comment ref="A1" authorId="0">
      <text>
        <r>
          <rPr>
            <sz val="8"/>
            <rFont val="Tahoma"/>
            <family val="2"/>
          </rPr>
          <t>Omettere le parti ricorrenti (189 e 04) ed indicare separatamente nelle rispettive celle sottostanti l'anno ed il n° progressivo.</t>
        </r>
      </text>
    </comment>
  </commentList>
</comments>
</file>

<file path=xl/comments6.xml><?xml version="1.0" encoding="utf-8"?>
<comments xmlns="http://schemas.openxmlformats.org/spreadsheetml/2006/main">
  <authors>
    <author>NICOLA CALO'</author>
    <author>ROMIAL</author>
  </authors>
  <commentList>
    <comment ref="A1" authorId="0">
      <text>
        <r>
          <rPr>
            <sz val="8"/>
            <rFont val="Tahoma"/>
            <family val="2"/>
          </rPr>
          <t>Omettere le parti ricorrenti (189 e 04) ed indicare separatamente nelle rispettive celle sottostanti l'anno ed il n° progressivo.</t>
        </r>
      </text>
    </comment>
    <comment ref="C2" authorId="0">
      <text>
        <r>
          <rPr>
            <sz val="8"/>
            <rFont val="Tahoma"/>
            <family val="2"/>
          </rPr>
          <t>usare il menù a tendina predeterminato</t>
        </r>
      </text>
    </comment>
    <comment ref="D2" authorId="1">
      <text>
        <r>
          <rPr>
            <sz val="8"/>
            <rFont val="Tahoma"/>
            <family val="2"/>
          </rPr>
          <t>Corrisponde alla data dell'accadimento dell'evento (fatto illecito posto in essere) e va messo in relazione al periodo di copertura della polizza che può prevedere  eventuali periodi di retroattività o discovery period successivi alla cessazione della copertura</t>
        </r>
      </text>
    </comment>
    <comment ref="E2" authorId="1">
      <text>
        <r>
          <rPr>
            <sz val="8"/>
            <rFont val="Tahoma"/>
            <family val="2"/>
          </rPr>
          <t xml:space="preserve">corrisponde alla data in cui L'Ente è venuto a conoscenza della richiesta di risarcimento o dell'attivazione delll'Autorità Giudiziaria (trigger della polizza) ed </t>
        </r>
        <r>
          <rPr>
            <b/>
            <sz val="8"/>
            <rFont val="Tahoma"/>
            <family val="2"/>
          </rPr>
          <t>è la data di riferimento per la determinazione dell'lUY</t>
        </r>
      </text>
    </comment>
    <comment ref="F2" authorId="1">
      <text>
        <r>
          <rPr>
            <sz val="8"/>
            <rFont val="Tahoma"/>
            <family val="2"/>
          </rPr>
          <t>Corrisponde alla data in cui l'avviso di sinistro e' pervenuto ad Ergo (dall'Ente)</t>
        </r>
      </text>
    </comment>
    <comment ref="K2" authorId="1">
      <text>
        <r>
          <rPr>
            <sz val="8"/>
            <rFont val="Tahoma"/>
            <family val="2"/>
          </rPr>
          <t>Riserva netta+Pagato anno bilancio in corso+Pagato Cumulato (anni precedenti)</t>
        </r>
      </text>
    </comment>
    <comment ref="L2" authorId="0">
      <text>
        <r>
          <rPr>
            <sz val="8"/>
            <rFont val="Tahoma"/>
            <family val="2"/>
          </rPr>
          <t xml:space="preserve">usare il menù a tendina predeterminato
</t>
        </r>
      </text>
    </comment>
    <comment ref="M2" authorId="0">
      <text>
        <r>
          <rPr>
            <sz val="8"/>
            <rFont val="Tahoma"/>
            <family val="2"/>
          </rPr>
          <t>usare il menù a tendina predeterminato</t>
        </r>
      </text>
    </comment>
    <comment ref="N2" authorId="0">
      <text>
        <r>
          <rPr>
            <sz val="8"/>
            <rFont val="Tahoma"/>
            <family val="2"/>
          </rPr>
          <t>In questo campo (fisso) sarà riportatata, a partire dalle riserve al 31/12/2006,la riserva dell'anno precedente al fine di monitorare le escursioni del sinistro.</t>
        </r>
      </text>
    </comment>
  </commentList>
</comments>
</file>

<file path=xl/sharedStrings.xml><?xml version="1.0" encoding="utf-8"?>
<sst xmlns="http://schemas.openxmlformats.org/spreadsheetml/2006/main" count="794" uniqueCount="184">
  <si>
    <t>Rif. ERGO</t>
  </si>
  <si>
    <t>Stato</t>
  </si>
  <si>
    <t>Data Evento</t>
  </si>
  <si>
    <t>Data Avviso</t>
  </si>
  <si>
    <t>Riserva Lorda</t>
  </si>
  <si>
    <t>Riserva Netta</t>
  </si>
  <si>
    <t>Incurred</t>
  </si>
  <si>
    <t>Descrizione Reclamo</t>
  </si>
  <si>
    <t>Tipo Sx</t>
  </si>
  <si>
    <t>Rif. Lidar</t>
  </si>
  <si>
    <t>decesso</t>
  </si>
  <si>
    <t>errata diagnosi</t>
  </si>
  <si>
    <t>errore chirugico</t>
  </si>
  <si>
    <t>danni a cose</t>
  </si>
  <si>
    <t>danni a persone</t>
  </si>
  <si>
    <t>attivo</t>
  </si>
  <si>
    <t>chiuso</t>
  </si>
  <si>
    <t>s.seguito</t>
  </si>
  <si>
    <t>Claims Made</t>
  </si>
  <si>
    <t>RCT</t>
  </si>
  <si>
    <t>RCM</t>
  </si>
  <si>
    <t>RCO</t>
  </si>
  <si>
    <t>comunicazione cautelativa</t>
  </si>
  <si>
    <t>Year</t>
  </si>
  <si>
    <t>Nr</t>
  </si>
  <si>
    <t>Pagato cumulato degli anni precedenti</t>
  </si>
  <si>
    <t>Descrizione Evento</t>
  </si>
  <si>
    <t xml:space="preserve">Pagato nell'anno di bilancio in corso </t>
  </si>
  <si>
    <t>Incurred at 31/12/2006</t>
  </si>
  <si>
    <t>Massimale:</t>
  </si>
  <si>
    <t>€ 1.500.000 per sinistro</t>
  </si>
  <si>
    <t>€ 10.000.000 aggregato</t>
  </si>
  <si>
    <t>Franchigia:</t>
  </si>
  <si>
    <t>Appendice n. 16  del 12/12/2006</t>
  </si>
  <si>
    <t>Inclusione Presidio Maniagalli e Regina Elena</t>
  </si>
  <si>
    <t>Validità dal 31/01/ 07 al 31/12/07</t>
  </si>
  <si>
    <t>Medesime condizioni polizza principale</t>
  </si>
  <si>
    <t>Retroattività dal 31/12/1997 al 31/12/2004</t>
  </si>
  <si>
    <t>Validità dal 31/12/2004 al 31/12/2007</t>
  </si>
  <si>
    <t>€ 20.000 per sinistro (solo RCT - danni a persone)</t>
  </si>
  <si>
    <r>
      <t>NB.</t>
    </r>
    <r>
      <rPr>
        <sz val="11"/>
        <rFont val="Arial"/>
        <family val="2"/>
      </rPr>
      <t xml:space="preserve"> No difesa penale dei medici (i.e. i sinistri con procedimento penale ma respinti possono essere chiusi)</t>
    </r>
  </si>
  <si>
    <t>MI0021/05</t>
  </si>
  <si>
    <t>MI0034/05</t>
  </si>
  <si>
    <t>MI0027/05</t>
  </si>
  <si>
    <t>MI0007/05</t>
  </si>
  <si>
    <t>MI0032/05</t>
  </si>
  <si>
    <t>MI0030/05</t>
  </si>
  <si>
    <t>MI0026/05</t>
  </si>
  <si>
    <t>MI0038/05</t>
  </si>
  <si>
    <t>MI0029/05</t>
  </si>
  <si>
    <t>MI0028/05</t>
  </si>
  <si>
    <t>MI0024/05</t>
  </si>
  <si>
    <t>MI0023/05</t>
  </si>
  <si>
    <t>MI0008/05</t>
  </si>
  <si>
    <t>MI0033/05</t>
  </si>
  <si>
    <t>MI0009/05</t>
  </si>
  <si>
    <t>MI0001/06</t>
  </si>
  <si>
    <t>MI0002/06</t>
  </si>
  <si>
    <t>MI0004/06</t>
  </si>
  <si>
    <t>MI0020/05</t>
  </si>
  <si>
    <t>MI0006/05</t>
  </si>
  <si>
    <t>MI0016/05</t>
  </si>
  <si>
    <t>MI0004/05</t>
  </si>
  <si>
    <t>MI0005/05</t>
  </si>
  <si>
    <t>MI0036/05</t>
  </si>
  <si>
    <t>MI0018/05</t>
  </si>
  <si>
    <t>MI0013/05</t>
  </si>
  <si>
    <t>MI0010/05</t>
  </si>
  <si>
    <t>MI0003/06</t>
  </si>
  <si>
    <t>MI0012/05</t>
  </si>
  <si>
    <t>MI0015/05</t>
  </si>
  <si>
    <t>MI0014/05</t>
  </si>
  <si>
    <t>MI0037/05</t>
  </si>
  <si>
    <t>MI0017/05</t>
  </si>
  <si>
    <t>MI0022/05</t>
  </si>
  <si>
    <t>MI0025/05</t>
  </si>
  <si>
    <t>MI0001/05</t>
  </si>
  <si>
    <t>MI0002/05</t>
  </si>
  <si>
    <t>MI0019/05</t>
  </si>
  <si>
    <t>MI0003/05</t>
  </si>
  <si>
    <t>MI0011/05</t>
  </si>
  <si>
    <t>MI0039/05</t>
  </si>
  <si>
    <t>MI0031/05</t>
  </si>
  <si>
    <t>N.d.</t>
  </si>
  <si>
    <t>M</t>
  </si>
  <si>
    <t>T</t>
  </si>
  <si>
    <t>O</t>
  </si>
  <si>
    <t xml:space="preserve">Tipo </t>
  </si>
  <si>
    <t>senza s.</t>
  </si>
  <si>
    <t>cautelativo</t>
  </si>
  <si>
    <t xml:space="preserve">errore  chirurgico </t>
  </si>
  <si>
    <t xml:space="preserve">decesso </t>
  </si>
  <si>
    <t xml:space="preserve">contagio infettivo </t>
  </si>
  <si>
    <t xml:space="preserve">errore chirurgico </t>
  </si>
  <si>
    <t>lesioni</t>
  </si>
  <si>
    <t xml:space="preserve">errore  diagnostico </t>
  </si>
  <si>
    <t>errata  terapia</t>
  </si>
  <si>
    <t>errore diagnostico</t>
  </si>
  <si>
    <t>danni a  cose</t>
  </si>
  <si>
    <t>MI0005/06</t>
  </si>
  <si>
    <t>MI0006/06</t>
  </si>
  <si>
    <t>MI0010/06</t>
  </si>
  <si>
    <t>Tipo</t>
  </si>
  <si>
    <t xml:space="preserve">lesioni </t>
  </si>
  <si>
    <t xml:space="preserve">danni  a cose </t>
  </si>
  <si>
    <t xml:space="preserve">errore di diagnosi </t>
  </si>
  <si>
    <t>errore chirurgico</t>
  </si>
  <si>
    <t>dani a cose</t>
  </si>
  <si>
    <t>contagio infettivo</t>
  </si>
  <si>
    <t>errore  chirurgico</t>
  </si>
  <si>
    <t>2001-2002</t>
  </si>
  <si>
    <t xml:space="preserve">danni a cose </t>
  </si>
  <si>
    <t xml:space="preserve">errore diagnostico </t>
  </si>
  <si>
    <t>errata terapia</t>
  </si>
  <si>
    <t xml:space="preserve">dannia cose </t>
  </si>
  <si>
    <t>2003-2004</t>
  </si>
  <si>
    <t xml:space="preserve">       La gestione dei sottofranchigia spetta alla Compagnia e, pertanto, non è fatta la relativa distinzione</t>
  </si>
  <si>
    <t>13.12.2004  / 15-19.12.2005 /  17.01.2006</t>
  </si>
  <si>
    <t>2008/04/189/153</t>
  </si>
  <si>
    <t>2008/04/189/157</t>
  </si>
  <si>
    <t>2008/04/189/150</t>
  </si>
  <si>
    <t>2008/04/189/152</t>
  </si>
  <si>
    <t>2008/04/189/162</t>
  </si>
  <si>
    <t>2008/04/189/163</t>
  </si>
  <si>
    <t>2008/04/189/81</t>
  </si>
  <si>
    <t>2008/04/189/82</t>
  </si>
  <si>
    <t xml:space="preserve">2008/04/189/ 127 </t>
  </si>
  <si>
    <t>2008/04/189/170</t>
  </si>
  <si>
    <t>2008/04/189/171</t>
  </si>
  <si>
    <t>2008/04/189/156</t>
  </si>
  <si>
    <t>2008/04/189/155</t>
  </si>
  <si>
    <t>2008/04/189/53</t>
  </si>
  <si>
    <t>2008/04/189/175</t>
  </si>
  <si>
    <t>2008/04/189/176</t>
  </si>
  <si>
    <t>2008/04/189/90</t>
  </si>
  <si>
    <t>2008/04/189/174</t>
  </si>
  <si>
    <t>2008/04/189/178</t>
  </si>
  <si>
    <t>anno 2000</t>
  </si>
  <si>
    <t>2009/04/189/ 10</t>
  </si>
  <si>
    <t>2009/04/189/ 08</t>
  </si>
  <si>
    <t>2008/04/189/ 181</t>
  </si>
  <si>
    <t>year</t>
  </si>
  <si>
    <t>2009/04/189/ 9001</t>
  </si>
  <si>
    <t>2009/04/189/15</t>
  </si>
  <si>
    <t xml:space="preserve">Ultimo aggiornamento: 12 gennaio 2010   </t>
  </si>
  <si>
    <t>2009/04/1+B3189/ 05</t>
  </si>
  <si>
    <t>2008/04/189/52</t>
  </si>
  <si>
    <t>2008/04/189/39</t>
  </si>
  <si>
    <t>2008/04/189/38</t>
  </si>
  <si>
    <t>2008/04/189/146</t>
  </si>
  <si>
    <t>2006/04/189/655</t>
  </si>
  <si>
    <t>2009/04/189/1</t>
  </si>
  <si>
    <t>2009/04/189/18</t>
  </si>
  <si>
    <t>ris + pag</t>
  </si>
  <si>
    <t>N° sx</t>
  </si>
  <si>
    <t>Riservati</t>
  </si>
  <si>
    <t>Pagati</t>
  </si>
  <si>
    <t>Ris + pag</t>
  </si>
  <si>
    <t>Sx medio</t>
  </si>
  <si>
    <t>ANNO</t>
  </si>
  <si>
    <t>Totale</t>
  </si>
  <si>
    <t>sx SS</t>
  </si>
  <si>
    <t>sx aperti / ris</t>
  </si>
  <si>
    <t>Totale sx</t>
  </si>
  <si>
    <t>sx pagati / chiusi</t>
  </si>
  <si>
    <t>RIEPILOGO Fondazione IRCCS @12.01.2010</t>
  </si>
  <si>
    <t>N.ro 5</t>
  </si>
  <si>
    <t>N.ro 6</t>
  </si>
  <si>
    <t>n.ro id relazione</t>
  </si>
  <si>
    <t xml:space="preserve">N.ro 2 </t>
  </si>
  <si>
    <t xml:space="preserve">n.ro id relazione </t>
  </si>
  <si>
    <t>N.ro 8</t>
  </si>
  <si>
    <t xml:space="preserve">N.ro 9 </t>
  </si>
  <si>
    <t xml:space="preserve">N.ro 7 </t>
  </si>
  <si>
    <t xml:space="preserve">Polizza n. 189 49 5500021 - Ergo </t>
  </si>
  <si>
    <t>Ipertensione endocranica acuta da disfunzione della derivazione liquirale che ha comportato una grave ipovisione bilaterale in atrofia bilaterale del nervo ottico con visus OD 1/10 non migliorabile e in OS 1/100 non migliorabile. Cecità e invalidità totale.</t>
  </si>
  <si>
    <t xml:space="preserve">Dettaglio </t>
  </si>
  <si>
    <t>Arresto cardiaco in polmonite bilaterale FA cronica. BPCO enfisematosa Recente svuotamento “ematoma cronico”.</t>
  </si>
  <si>
    <t>DECESSO causato da shock settico dopo trapianto di polmone: presunta assenza consenso informato.</t>
  </si>
  <si>
    <t xml:space="preserve">morte di neonata in seguito a distacco di placenta. </t>
  </si>
  <si>
    <t>decesso per sepsi da infezione addominale in esito di laparotomia per scollamento milza dalle aderenze; emorragie e perforazione della milza, lacerazione fondo gastrico e strappamento coda pancreas. Errato funzionamento bisturi.</t>
  </si>
  <si>
    <t>diagnosi di neoplasia pancreatica e conseguente intervento chirurgico</t>
  </si>
  <si>
    <t xml:space="preserve">Morte per infarto intestinale ed epatico massivo </t>
  </si>
  <si>
    <t xml:space="preserve">Fondazione IRCCS  CA GRANDA Ospedale Maggiore Policlinico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</si>
</sst>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.00;[Red]&quot;€&quot;\ #,##0.00"/>
    <numFmt numFmtId="171" formatCode="dd/mm/yy;@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ddd\ d\ mmmm\ yyyy"/>
    <numFmt numFmtId="178" formatCode="d/m/yy;@"/>
    <numFmt numFmtId="179" formatCode="_-[$€-410]\ * #,##0.00_-;\-[$€-410]\ * #,##0.00_-;_-[$€-410]\ 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lbertus"/>
      <family val="2"/>
    </font>
    <font>
      <sz val="14"/>
      <color indexed="10"/>
      <name val="Arial Narrow"/>
      <family val="2"/>
    </font>
    <font>
      <sz val="10"/>
      <name val="Albertus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14"/>
      <name val="Arial"/>
      <family val="2"/>
    </font>
    <font>
      <sz val="9"/>
      <name val="Albertus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name val="Verdana"/>
      <family val="2"/>
    </font>
    <font>
      <sz val="9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wrapText="1" shrinkToFit="1"/>
      <protection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170" fontId="10" fillId="0" borderId="0" xfId="0" applyNumberFormat="1" applyFont="1" applyBorder="1" applyAlignment="1">
      <alignment horizontal="right" wrapText="1"/>
    </xf>
    <xf numFmtId="44" fontId="10" fillId="0" borderId="0" xfId="0" applyNumberFormat="1" applyFont="1" applyBorder="1" applyAlignment="1">
      <alignment horizontal="left" wrapText="1"/>
    </xf>
    <xf numFmtId="171" fontId="10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70" fontId="9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0" fontId="12" fillId="0" borderId="0" xfId="0" applyNumberFormat="1" applyFont="1" applyBorder="1" applyAlignment="1">
      <alignment horizontal="left"/>
    </xf>
    <xf numFmtId="44" fontId="12" fillId="0" borderId="0" xfId="0" applyNumberFormat="1" applyFont="1" applyBorder="1" applyAlignment="1">
      <alignment horizontal="left"/>
    </xf>
    <xf numFmtId="171" fontId="12" fillId="0" borderId="0" xfId="0" applyNumberFormat="1" applyFont="1" applyBorder="1" applyAlignment="1">
      <alignment horizontal="left"/>
    </xf>
    <xf numFmtId="171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70" fontId="15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170" fontId="16" fillId="0" borderId="0" xfId="0" applyNumberFormat="1" applyFont="1" applyBorder="1" applyAlignment="1">
      <alignment horizontal="right" wrapText="1"/>
    </xf>
    <xf numFmtId="44" fontId="16" fillId="0" borderId="0" xfId="0" applyNumberFormat="1" applyFont="1" applyBorder="1" applyAlignment="1">
      <alignment horizontal="left" wrapText="1"/>
    </xf>
    <xf numFmtId="171" fontId="16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 horizontal="right" wrapText="1"/>
    </xf>
    <xf numFmtId="0" fontId="1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23" fillId="24" borderId="10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17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26" fillId="0" borderId="0" xfId="0" applyFont="1" applyBorder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27" fillId="0" borderId="17" xfId="45" applyFont="1" applyBorder="1" applyAlignment="1">
      <alignment horizontal="center"/>
    </xf>
    <xf numFmtId="43" fontId="27" fillId="0" borderId="18" xfId="45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43" fontId="27" fillId="2" borderId="10" xfId="45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3" fontId="27" fillId="0" borderId="19" xfId="45" applyFont="1" applyBorder="1" applyAlignment="1">
      <alignment horizontal="center"/>
    </xf>
    <xf numFmtId="43" fontId="27" fillId="0" borderId="0" xfId="45" applyFont="1" applyBorder="1" applyAlignment="1">
      <alignment horizontal="center"/>
    </xf>
    <xf numFmtId="0" fontId="0" fillId="22" borderId="10" xfId="0" applyFill="1" applyBorder="1" applyAlignment="1">
      <alignment horizontal="center"/>
    </xf>
    <xf numFmtId="43" fontId="27" fillId="22" borderId="10" xfId="45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10" xfId="0" applyFont="1" applyFill="1" applyBorder="1" applyAlignment="1">
      <alignment horizontal="center"/>
    </xf>
    <xf numFmtId="43" fontId="44" fillId="25" borderId="10" xfId="45" applyFont="1" applyFill="1" applyBorder="1" applyAlignment="1">
      <alignment horizontal="center"/>
    </xf>
    <xf numFmtId="43" fontId="44" fillId="25" borderId="0" xfId="45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27" fillId="3" borderId="19" xfId="45" applyFont="1" applyFill="1" applyBorder="1" applyAlignment="1">
      <alignment horizontal="center"/>
    </xf>
    <xf numFmtId="43" fontId="27" fillId="3" borderId="0" xfId="45" applyFon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43" fontId="27" fillId="10" borderId="19" xfId="45" applyFont="1" applyFill="1" applyBorder="1" applyAlignment="1">
      <alignment horizontal="center"/>
    </xf>
    <xf numFmtId="43" fontId="27" fillId="10" borderId="0" xfId="45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170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24" borderId="10" xfId="0" applyFont="1" applyFill="1" applyBorder="1" applyAlignment="1">
      <alignment horizontal="left" vertical="top" wrapText="1"/>
    </xf>
    <xf numFmtId="0" fontId="7" fillId="10" borderId="10" xfId="0" applyFont="1" applyFill="1" applyBorder="1" applyAlignment="1">
      <alignment/>
    </xf>
    <xf numFmtId="0" fontId="45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left" wrapText="1"/>
    </xf>
    <xf numFmtId="170" fontId="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0" fontId="7" fillId="1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0" borderId="10" xfId="0" applyFont="1" applyFill="1" applyBorder="1" applyAlignment="1">
      <alignment/>
    </xf>
    <xf numFmtId="0" fontId="22" fillId="10" borderId="10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46" fillId="0" borderId="0" xfId="0" applyFont="1" applyFill="1" applyAlignment="1">
      <alignment horizontal="justify" wrapText="1"/>
    </xf>
    <xf numFmtId="0" fontId="24" fillId="0" borderId="10" xfId="0" applyFont="1" applyFill="1" applyBorder="1" applyAlignment="1">
      <alignment horizontal="left"/>
    </xf>
    <xf numFmtId="0" fontId="23" fillId="1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wrapText="1"/>
    </xf>
    <xf numFmtId="170" fontId="7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23" fillId="24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/>
    </xf>
    <xf numFmtId="14" fontId="7" fillId="0" borderId="10" xfId="0" applyNumberFormat="1" applyFont="1" applyBorder="1" applyAlignment="1">
      <alignment wrapText="1"/>
    </xf>
    <xf numFmtId="49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shrinkToFit="1"/>
      <protection/>
    </xf>
    <xf numFmtId="49" fontId="18" fillId="0" borderId="0" xfId="0" applyNumberFormat="1" applyFont="1" applyFill="1" applyBorder="1" applyAlignment="1" applyProtection="1">
      <alignment horizontal="left" shrinkToFit="1" readingOrder="1"/>
      <protection/>
    </xf>
    <xf numFmtId="49" fontId="18" fillId="0" borderId="0" xfId="0" applyNumberFormat="1" applyFont="1" applyFill="1" applyBorder="1" applyAlignment="1" applyProtection="1">
      <alignment shrinkToFit="1" readingOrder="1"/>
      <protection/>
    </xf>
    <xf numFmtId="0" fontId="18" fillId="0" borderId="0" xfId="0" applyFont="1" applyFill="1" applyBorder="1" applyAlignment="1">
      <alignment shrinkToFit="1" readingOrder="1"/>
    </xf>
    <xf numFmtId="49" fontId="19" fillId="0" borderId="0" xfId="0" applyNumberFormat="1" applyFont="1" applyFill="1" applyBorder="1" applyAlignment="1" applyProtection="1">
      <alignment shrinkToFit="1" readingOrder="1"/>
      <protection/>
    </xf>
    <xf numFmtId="0" fontId="19" fillId="0" borderId="0" xfId="0" applyFont="1" applyFill="1" applyBorder="1" applyAlignment="1">
      <alignment shrinkToFit="1" readingOrder="1"/>
    </xf>
    <xf numFmtId="0" fontId="44" fillId="26" borderId="28" xfId="0" applyFont="1" applyFill="1" applyBorder="1" applyAlignment="1">
      <alignment horizontal="center"/>
    </xf>
    <xf numFmtId="0" fontId="44" fillId="26" borderId="29" xfId="0" applyFont="1" applyFill="1" applyBorder="1" applyAlignment="1">
      <alignment horizontal="center"/>
    </xf>
    <xf numFmtId="0" fontId="44" fillId="26" borderId="3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top" wrapText="1"/>
    </xf>
    <xf numFmtId="14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4" fontId="7" fillId="0" borderId="10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34" customWidth="1"/>
  </cols>
  <sheetData>
    <row r="1" spans="1:35" s="8" customFormat="1" ht="18">
      <c r="A1" s="173" t="s">
        <v>183</v>
      </c>
      <c r="B1" s="173"/>
      <c r="C1" s="173"/>
      <c r="D1" s="173"/>
      <c r="E1" s="173"/>
      <c r="F1" s="173"/>
      <c r="G1" s="174"/>
      <c r="H1" s="174"/>
      <c r="I1" s="174"/>
      <c r="J1" s="175"/>
      <c r="K1" s="175"/>
      <c r="L1" s="175"/>
      <c r="M1" s="175"/>
      <c r="N1" s="175"/>
      <c r="O1" s="9"/>
      <c r="P1" s="9"/>
      <c r="Q1" s="9"/>
      <c r="R1" s="9"/>
      <c r="S1" s="9"/>
      <c r="T1" s="10"/>
      <c r="U1" s="9"/>
      <c r="V1" s="11"/>
      <c r="W1" s="11"/>
      <c r="X1" s="10"/>
      <c r="Y1" s="12"/>
      <c r="AA1" s="12"/>
      <c r="AD1" s="13"/>
      <c r="AE1" s="13"/>
      <c r="AF1" s="13"/>
      <c r="AG1" s="13"/>
      <c r="AH1" s="13"/>
      <c r="AI1" s="13"/>
    </row>
    <row r="2" spans="1:35" s="8" customFormat="1" ht="18">
      <c r="A2" s="6"/>
      <c r="B2" s="6"/>
      <c r="C2" s="6"/>
      <c r="D2" s="6"/>
      <c r="E2" s="6"/>
      <c r="F2" s="6"/>
      <c r="G2" s="7"/>
      <c r="H2" s="7"/>
      <c r="I2" s="7"/>
      <c r="L2" s="9"/>
      <c r="M2" s="9"/>
      <c r="N2" s="9"/>
      <c r="O2" s="9"/>
      <c r="P2" s="9"/>
      <c r="Q2" s="9"/>
      <c r="R2" s="9"/>
      <c r="S2" s="9"/>
      <c r="T2" s="10"/>
      <c r="U2" s="9"/>
      <c r="V2" s="11"/>
      <c r="W2" s="11"/>
      <c r="X2" s="10"/>
      <c r="Y2" s="12"/>
      <c r="AA2" s="12"/>
      <c r="AD2" s="13"/>
      <c r="AE2" s="13"/>
      <c r="AF2" s="13"/>
      <c r="AG2" s="13"/>
      <c r="AH2" s="13"/>
      <c r="AI2" s="13"/>
    </row>
    <row r="3" spans="1:35" s="16" customFormat="1" ht="14.25" customHeight="1">
      <c r="A3" s="180" t="s">
        <v>174</v>
      </c>
      <c r="B3" s="180"/>
      <c r="C3" s="180"/>
      <c r="D3" s="180"/>
      <c r="E3" s="180"/>
      <c r="F3" s="181"/>
      <c r="G3" s="14"/>
      <c r="H3" s="15"/>
      <c r="I3" s="14"/>
      <c r="L3" s="17"/>
      <c r="M3" s="17"/>
      <c r="N3" s="17"/>
      <c r="O3" s="17"/>
      <c r="P3" s="17"/>
      <c r="Q3" s="17"/>
      <c r="R3" s="17"/>
      <c r="S3" s="17"/>
      <c r="T3" s="18"/>
      <c r="W3" s="17"/>
      <c r="X3" s="19"/>
      <c r="Y3" s="20"/>
      <c r="Z3" s="18"/>
      <c r="AA3" s="21"/>
      <c r="AD3" s="22"/>
      <c r="AE3" s="22"/>
      <c r="AF3" s="22"/>
      <c r="AG3" s="22"/>
      <c r="AH3" s="22"/>
      <c r="AI3" s="22"/>
    </row>
    <row r="4" spans="1:9" ht="14.25" customHeight="1">
      <c r="A4" s="35"/>
      <c r="B4" s="35"/>
      <c r="C4" s="35"/>
      <c r="D4" s="35"/>
      <c r="E4" s="35"/>
      <c r="F4" s="35"/>
      <c r="G4" s="23"/>
      <c r="H4" s="23"/>
      <c r="I4" s="23"/>
    </row>
    <row r="5" spans="1:35" s="26" customFormat="1" ht="18">
      <c r="A5" s="176" t="s">
        <v>38</v>
      </c>
      <c r="B5" s="176"/>
      <c r="C5" s="176"/>
      <c r="D5" s="176"/>
      <c r="E5" s="176"/>
      <c r="F5" s="176"/>
      <c r="G5" s="14"/>
      <c r="H5" s="24"/>
      <c r="I5" s="25"/>
      <c r="L5" s="27"/>
      <c r="M5" s="27"/>
      <c r="N5" s="27"/>
      <c r="O5" s="27"/>
      <c r="P5" s="27"/>
      <c r="Q5" s="27"/>
      <c r="R5" s="27"/>
      <c r="S5" s="27"/>
      <c r="T5" s="28"/>
      <c r="U5" s="27"/>
      <c r="V5" s="29"/>
      <c r="W5" s="29"/>
      <c r="X5" s="28"/>
      <c r="Y5" s="30"/>
      <c r="AA5" s="30"/>
      <c r="AD5" s="31"/>
      <c r="AE5" s="31"/>
      <c r="AF5" s="31"/>
      <c r="AG5" s="31"/>
      <c r="AH5" s="31"/>
      <c r="AI5" s="31"/>
    </row>
    <row r="6" spans="1:35" s="26" customFormat="1" ht="18">
      <c r="A6" s="176" t="s">
        <v>37</v>
      </c>
      <c r="B6" s="176"/>
      <c r="C6" s="176"/>
      <c r="D6" s="176"/>
      <c r="E6" s="176"/>
      <c r="F6" s="176"/>
      <c r="G6" s="14"/>
      <c r="H6" s="24"/>
      <c r="I6" s="25"/>
      <c r="L6" s="27"/>
      <c r="M6" s="27"/>
      <c r="N6" s="27"/>
      <c r="O6" s="27"/>
      <c r="P6" s="27"/>
      <c r="Q6" s="27"/>
      <c r="R6" s="27"/>
      <c r="S6" s="27"/>
      <c r="T6" s="28"/>
      <c r="U6" s="27"/>
      <c r="V6" s="29"/>
      <c r="W6" s="29"/>
      <c r="X6" s="28"/>
      <c r="Y6" s="30"/>
      <c r="AA6" s="30"/>
      <c r="AD6" s="31"/>
      <c r="AE6" s="31"/>
      <c r="AF6" s="31"/>
      <c r="AG6" s="31"/>
      <c r="AH6" s="31"/>
      <c r="AI6" s="31"/>
    </row>
    <row r="7" spans="1:35" s="26" customFormat="1" ht="18">
      <c r="A7" s="177" t="s">
        <v>29</v>
      </c>
      <c r="B7" s="178"/>
      <c r="C7" s="178"/>
      <c r="D7" s="178"/>
      <c r="E7" s="178"/>
      <c r="F7" s="178"/>
      <c r="G7" s="14"/>
      <c r="H7" s="24"/>
      <c r="I7" s="25"/>
      <c r="L7" s="27"/>
      <c r="M7" s="27"/>
      <c r="N7" s="27"/>
      <c r="O7" s="27"/>
      <c r="P7" s="27"/>
      <c r="Q7" s="27"/>
      <c r="R7" s="27"/>
      <c r="S7" s="27"/>
      <c r="T7" s="28"/>
      <c r="U7" s="27"/>
      <c r="V7" s="29"/>
      <c r="W7" s="29"/>
      <c r="X7" s="28"/>
      <c r="Y7" s="30"/>
      <c r="AA7" s="30"/>
      <c r="AD7" s="31"/>
      <c r="AE7" s="31"/>
      <c r="AF7" s="31"/>
      <c r="AG7" s="31"/>
      <c r="AH7" s="31"/>
      <c r="AI7" s="31"/>
    </row>
    <row r="8" spans="1:35" s="26" customFormat="1" ht="18">
      <c r="A8" s="177" t="s">
        <v>30</v>
      </c>
      <c r="B8" s="177"/>
      <c r="C8" s="177"/>
      <c r="D8" s="177"/>
      <c r="E8" s="177"/>
      <c r="F8" s="177"/>
      <c r="G8" s="14"/>
      <c r="H8" s="24"/>
      <c r="I8" s="25"/>
      <c r="L8" s="27"/>
      <c r="M8" s="27"/>
      <c r="N8" s="27"/>
      <c r="O8" s="27"/>
      <c r="P8" s="27"/>
      <c r="Q8" s="27"/>
      <c r="R8" s="27"/>
      <c r="S8" s="27"/>
      <c r="T8" s="28"/>
      <c r="U8" s="27"/>
      <c r="V8" s="29"/>
      <c r="W8" s="29"/>
      <c r="X8" s="28"/>
      <c r="Y8" s="30"/>
      <c r="AA8" s="30"/>
      <c r="AD8" s="31"/>
      <c r="AE8" s="31"/>
      <c r="AF8" s="31"/>
      <c r="AG8" s="31"/>
      <c r="AH8" s="31"/>
      <c r="AI8" s="31"/>
    </row>
    <row r="9" spans="1:35" s="26" customFormat="1" ht="18">
      <c r="A9" s="177" t="s">
        <v>31</v>
      </c>
      <c r="B9" s="177"/>
      <c r="C9" s="177"/>
      <c r="D9" s="177"/>
      <c r="E9" s="177"/>
      <c r="F9" s="177"/>
      <c r="G9" s="14"/>
      <c r="H9" s="24"/>
      <c r="I9" s="25"/>
      <c r="L9" s="27"/>
      <c r="M9" s="27"/>
      <c r="N9" s="27"/>
      <c r="O9" s="27"/>
      <c r="P9" s="27"/>
      <c r="Q9" s="27"/>
      <c r="R9" s="27"/>
      <c r="S9" s="27"/>
      <c r="T9" s="28"/>
      <c r="U9" s="27"/>
      <c r="V9" s="29"/>
      <c r="W9" s="29"/>
      <c r="X9" s="28"/>
      <c r="Y9" s="30"/>
      <c r="AA9" s="30"/>
      <c r="AD9" s="31"/>
      <c r="AE9" s="31"/>
      <c r="AF9" s="31"/>
      <c r="AG9" s="31"/>
      <c r="AH9" s="31"/>
      <c r="AI9" s="31"/>
    </row>
    <row r="10" spans="1:35" s="26" customFormat="1" ht="18">
      <c r="A10" s="177" t="s">
        <v>32</v>
      </c>
      <c r="B10" s="177"/>
      <c r="C10" s="177"/>
      <c r="D10" s="177"/>
      <c r="E10" s="177"/>
      <c r="F10" s="177"/>
      <c r="G10" s="14"/>
      <c r="H10" s="24"/>
      <c r="I10" s="25"/>
      <c r="L10" s="27"/>
      <c r="M10" s="27"/>
      <c r="N10" s="27"/>
      <c r="O10" s="27"/>
      <c r="P10" s="27"/>
      <c r="Q10" s="27"/>
      <c r="R10" s="27"/>
      <c r="S10" s="27"/>
      <c r="T10" s="28"/>
      <c r="U10" s="27"/>
      <c r="V10" s="29"/>
      <c r="W10" s="29"/>
      <c r="X10" s="28"/>
      <c r="Y10" s="30"/>
      <c r="AA10" s="30"/>
      <c r="AD10" s="31"/>
      <c r="AE10" s="31"/>
      <c r="AF10" s="31"/>
      <c r="AG10" s="31"/>
      <c r="AH10" s="31"/>
      <c r="AI10" s="31"/>
    </row>
    <row r="11" spans="1:35" s="26" customFormat="1" ht="18">
      <c r="A11" s="177" t="s">
        <v>39</v>
      </c>
      <c r="B11" s="178"/>
      <c r="C11" s="178"/>
      <c r="D11" s="178"/>
      <c r="E11" s="178"/>
      <c r="F11" s="179"/>
      <c r="G11" s="14"/>
      <c r="H11" s="24"/>
      <c r="I11" s="25"/>
      <c r="L11" s="27"/>
      <c r="M11" s="27"/>
      <c r="N11" s="27"/>
      <c r="O11" s="27"/>
      <c r="P11" s="27"/>
      <c r="Q11" s="27"/>
      <c r="R11" s="27"/>
      <c r="S11" s="27"/>
      <c r="T11" s="28"/>
      <c r="U11" s="27"/>
      <c r="V11" s="29"/>
      <c r="W11" s="29"/>
      <c r="X11" s="28"/>
      <c r="Y11" s="30"/>
      <c r="AA11" s="30"/>
      <c r="AD11" s="31"/>
      <c r="AE11" s="31"/>
      <c r="AF11" s="31"/>
      <c r="AG11" s="31"/>
      <c r="AH11" s="31"/>
      <c r="AI11" s="31"/>
    </row>
    <row r="12" spans="1:35" s="26" customFormat="1" ht="18">
      <c r="A12" s="36"/>
      <c r="B12" s="37"/>
      <c r="C12" s="36"/>
      <c r="D12" s="38"/>
      <c r="E12" s="37"/>
      <c r="F12" s="37"/>
      <c r="G12" s="14"/>
      <c r="H12" s="24"/>
      <c r="I12" s="25"/>
      <c r="L12" s="27"/>
      <c r="M12" s="27"/>
      <c r="N12" s="27"/>
      <c r="O12" s="27"/>
      <c r="P12" s="27"/>
      <c r="Q12" s="27"/>
      <c r="R12" s="27"/>
      <c r="S12" s="27"/>
      <c r="T12" s="28"/>
      <c r="U12" s="27"/>
      <c r="V12" s="29"/>
      <c r="W12" s="29"/>
      <c r="X12" s="28"/>
      <c r="Y12" s="30"/>
      <c r="AA12" s="30"/>
      <c r="AD12" s="31"/>
      <c r="AE12" s="31"/>
      <c r="AF12" s="31"/>
      <c r="AG12" s="31"/>
      <c r="AH12" s="31"/>
      <c r="AI12" s="31"/>
    </row>
    <row r="13" spans="1:9" s="33" customFormat="1" ht="18">
      <c r="A13" s="39" t="s">
        <v>33</v>
      </c>
      <c r="B13" s="40"/>
      <c r="C13" s="40"/>
      <c r="D13" s="40"/>
      <c r="E13" s="40"/>
      <c r="F13" s="40"/>
      <c r="G13" s="32"/>
      <c r="H13" s="32"/>
      <c r="I13" s="32"/>
    </row>
    <row r="14" spans="1:9" ht="18">
      <c r="A14" s="40" t="s">
        <v>34</v>
      </c>
      <c r="B14" s="40"/>
      <c r="C14" s="40"/>
      <c r="D14" s="40"/>
      <c r="E14" s="40"/>
      <c r="F14" s="40"/>
      <c r="G14" s="32"/>
      <c r="H14" s="32"/>
      <c r="I14" s="32"/>
    </row>
    <row r="15" spans="1:9" ht="18">
      <c r="A15" s="176" t="s">
        <v>35</v>
      </c>
      <c r="B15" s="176"/>
      <c r="C15" s="176"/>
      <c r="D15" s="176"/>
      <c r="E15" s="176"/>
      <c r="F15" s="176"/>
      <c r="G15" s="32"/>
      <c r="H15" s="32"/>
      <c r="I15" s="32"/>
    </row>
    <row r="16" spans="1:9" ht="18">
      <c r="A16" s="40" t="s">
        <v>36</v>
      </c>
      <c r="B16" s="40"/>
      <c r="C16" s="40"/>
      <c r="D16" s="40"/>
      <c r="E16" s="40"/>
      <c r="F16" s="40"/>
      <c r="G16" s="32"/>
      <c r="H16" s="32"/>
      <c r="I16" s="32"/>
    </row>
    <row r="17" spans="1:9" ht="18">
      <c r="A17" s="40"/>
      <c r="B17" s="40"/>
      <c r="C17" s="40"/>
      <c r="D17" s="40"/>
      <c r="E17" s="40"/>
      <c r="F17" s="40"/>
      <c r="G17" s="32"/>
      <c r="H17" s="32"/>
      <c r="I17" s="32"/>
    </row>
    <row r="18" spans="1:9" ht="18">
      <c r="A18" s="41" t="s">
        <v>40</v>
      </c>
      <c r="B18" s="42"/>
      <c r="C18" s="42"/>
      <c r="D18" s="42"/>
      <c r="E18" s="42"/>
      <c r="F18" s="42"/>
      <c r="G18" s="32"/>
      <c r="H18" s="32"/>
      <c r="I18" s="32"/>
    </row>
    <row r="19" spans="1:9" ht="18">
      <c r="A19" s="42" t="s">
        <v>116</v>
      </c>
      <c r="B19" s="42"/>
      <c r="C19" s="42"/>
      <c r="D19" s="42"/>
      <c r="E19" s="42"/>
      <c r="F19" s="42"/>
      <c r="G19" s="32"/>
      <c r="H19" s="32"/>
      <c r="I19" s="32"/>
    </row>
    <row r="20" spans="1:6" ht="14.25">
      <c r="A20" s="40"/>
      <c r="B20" s="40"/>
      <c r="C20" s="40"/>
      <c r="D20" s="40"/>
      <c r="E20" s="40"/>
      <c r="F20" s="40"/>
    </row>
    <row r="21" spans="1:9" ht="18">
      <c r="A21" s="40"/>
      <c r="B21" s="40"/>
      <c r="C21" s="40"/>
      <c r="D21" s="40"/>
      <c r="E21" s="40"/>
      <c r="F21" s="40"/>
      <c r="G21" s="32"/>
      <c r="H21" s="32"/>
      <c r="I21" s="32"/>
    </row>
    <row r="22" s="32" customFormat="1" ht="18">
      <c r="A22" s="70" t="s">
        <v>144</v>
      </c>
    </row>
    <row r="23" spans="1:9" ht="18">
      <c r="A23" s="32"/>
      <c r="B23" s="32"/>
      <c r="C23" s="32"/>
      <c r="D23" s="32"/>
      <c r="E23" s="32"/>
      <c r="F23" s="32"/>
      <c r="G23" s="32"/>
      <c r="H23" s="32"/>
      <c r="I23" s="32"/>
    </row>
  </sheetData>
  <sheetProtection/>
  <mergeCells count="10">
    <mergeCell ref="A1:N1"/>
    <mergeCell ref="A15:F15"/>
    <mergeCell ref="A11:F11"/>
    <mergeCell ref="A9:F9"/>
    <mergeCell ref="A10:F10"/>
    <mergeCell ref="A3:F3"/>
    <mergeCell ref="A7:F7"/>
    <mergeCell ref="A8:F8"/>
    <mergeCell ref="A5:F5"/>
    <mergeCell ref="A6:F6"/>
  </mergeCells>
  <printOptions/>
  <pageMargins left="0.75" right="0.75" top="1" bottom="1" header="0.5" footer="0.5"/>
  <pageSetup fitToHeight="47" fitToWidth="1" horizontalDpi="600" verticalDpi="600" orientation="landscape" paperSize="9" r:id="rId1"/>
  <headerFooter alignWithMargins="0">
    <oddHeader>&amp;CFondazione IRCCS "Ca' Granda - Ospedale Maggiore Policlinico"
Statistica Sinistri Ergo 
Polizza n. 5500021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1"/>
  <sheetViews>
    <sheetView zoomScalePageLayoutView="0" workbookViewId="0" topLeftCell="A10">
      <selection activeCell="I22" sqref="I22"/>
    </sheetView>
  </sheetViews>
  <sheetFormatPr defaultColWidth="9.140625" defaultRowHeight="12.75"/>
  <cols>
    <col min="2" max="2" width="6.57421875" style="0" bestFit="1" customWidth="1"/>
    <col min="3" max="3" width="8.7109375" style="0" bestFit="1" customWidth="1"/>
    <col min="4" max="4" width="7.140625" style="0" bestFit="1" customWidth="1"/>
    <col min="5" max="5" width="12.421875" style="0" bestFit="1" customWidth="1"/>
    <col min="6" max="6" width="8.8515625" style="0" bestFit="1" customWidth="1"/>
    <col min="7" max="7" width="14.57421875" style="0" bestFit="1" customWidth="1"/>
    <col min="9" max="9" width="12.7109375" style="0" bestFit="1" customWidth="1"/>
    <col min="11" max="11" width="14.57421875" style="0" bestFit="1" customWidth="1"/>
    <col min="13" max="13" width="11.57421875" style="0" bestFit="1" customWidth="1"/>
    <col min="19" max="19" width="12.421875" style="0" bestFit="1" customWidth="1"/>
  </cols>
  <sheetData>
    <row r="1" ht="13.5" thickBot="1"/>
    <row r="2" spans="2:14" ht="13.5" thickTop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4" ht="15.75">
      <c r="B3" s="75"/>
      <c r="C3" s="182" t="s">
        <v>165</v>
      </c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76"/>
    </row>
    <row r="4" spans="2:14" ht="12.75">
      <c r="B4" s="75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6"/>
    </row>
    <row r="5" spans="2:14" ht="12.75">
      <c r="B5" s="75"/>
      <c r="C5" s="77"/>
      <c r="D5" s="77"/>
      <c r="E5" s="78" t="s">
        <v>154</v>
      </c>
      <c r="F5" s="77"/>
      <c r="G5" s="78" t="s">
        <v>155</v>
      </c>
      <c r="H5" s="77"/>
      <c r="I5" s="78" t="s">
        <v>156</v>
      </c>
      <c r="J5" s="77"/>
      <c r="K5" s="78" t="s">
        <v>157</v>
      </c>
      <c r="L5" s="77"/>
      <c r="M5" s="78" t="s">
        <v>158</v>
      </c>
      <c r="N5" s="79"/>
    </row>
    <row r="6" spans="2:14" ht="12.75">
      <c r="B6" s="75"/>
      <c r="C6" s="185" t="s">
        <v>159</v>
      </c>
      <c r="D6" s="77"/>
      <c r="E6" s="80"/>
      <c r="F6" s="77"/>
      <c r="G6" s="80"/>
      <c r="H6" s="77"/>
      <c r="I6" s="80"/>
      <c r="J6" s="77"/>
      <c r="K6" s="80"/>
      <c r="L6" s="77"/>
      <c r="M6" s="80"/>
      <c r="N6" s="79"/>
    </row>
    <row r="7" spans="2:14" ht="15">
      <c r="B7" s="75"/>
      <c r="C7" s="186"/>
      <c r="D7" s="77"/>
      <c r="E7" s="81"/>
      <c r="F7" s="82"/>
      <c r="G7" s="83"/>
      <c r="H7" s="84"/>
      <c r="I7" s="83"/>
      <c r="J7" s="84"/>
      <c r="K7" s="83"/>
      <c r="L7" s="84"/>
      <c r="M7" s="83"/>
      <c r="N7" s="79"/>
    </row>
    <row r="8" spans="2:14" ht="15">
      <c r="B8" s="75"/>
      <c r="C8" s="85">
        <v>2005</v>
      </c>
      <c r="D8" s="85"/>
      <c r="E8" s="85">
        <v>46</v>
      </c>
      <c r="F8" s="85"/>
      <c r="G8" s="86">
        <v>626100</v>
      </c>
      <c r="H8" s="86"/>
      <c r="I8" s="86">
        <v>144758.55</v>
      </c>
      <c r="J8" s="86"/>
      <c r="K8" s="86">
        <f>G8+I8</f>
        <v>770858.55</v>
      </c>
      <c r="L8" s="86"/>
      <c r="M8" s="86">
        <f>K8/E8</f>
        <v>16757.79456521739</v>
      </c>
      <c r="N8" s="79"/>
    </row>
    <row r="9" spans="2:14" ht="15">
      <c r="B9" s="75"/>
      <c r="C9" s="87"/>
      <c r="D9" s="77"/>
      <c r="E9" s="87"/>
      <c r="F9" s="77"/>
      <c r="G9" s="88"/>
      <c r="H9" s="89"/>
      <c r="I9" s="88"/>
      <c r="J9" s="89"/>
      <c r="K9" s="88"/>
      <c r="L9" s="89"/>
      <c r="M9" s="88"/>
      <c r="N9" s="79"/>
    </row>
    <row r="10" spans="2:14" ht="15">
      <c r="B10" s="75"/>
      <c r="C10" s="107">
        <v>2006</v>
      </c>
      <c r="D10" s="108"/>
      <c r="E10" s="107">
        <v>50</v>
      </c>
      <c r="F10" s="108"/>
      <c r="G10" s="109">
        <v>620300</v>
      </c>
      <c r="H10" s="110"/>
      <c r="I10" s="109">
        <v>658408.24</v>
      </c>
      <c r="J10" s="110"/>
      <c r="K10" s="109">
        <f>G10+I10</f>
        <v>1278708.24</v>
      </c>
      <c r="L10" s="110"/>
      <c r="M10" s="109">
        <f>K10/E10</f>
        <v>25574.1648</v>
      </c>
      <c r="N10" s="79"/>
    </row>
    <row r="11" spans="2:14" ht="15">
      <c r="B11" s="75"/>
      <c r="C11" s="87"/>
      <c r="D11" s="77"/>
      <c r="E11" s="87"/>
      <c r="F11" s="77"/>
      <c r="G11" s="88"/>
      <c r="H11" s="89"/>
      <c r="I11" s="88"/>
      <c r="J11" s="89"/>
      <c r="K11" s="88"/>
      <c r="L11" s="89"/>
      <c r="M11" s="88"/>
      <c r="N11" s="79"/>
    </row>
    <row r="12" spans="2:14" ht="15">
      <c r="B12" s="75"/>
      <c r="C12" s="111">
        <v>2007</v>
      </c>
      <c r="D12" s="112"/>
      <c r="E12" s="111">
        <v>71</v>
      </c>
      <c r="F12" s="112"/>
      <c r="G12" s="113">
        <v>672552.2</v>
      </c>
      <c r="H12" s="114"/>
      <c r="I12" s="113">
        <v>143142.88</v>
      </c>
      <c r="J12" s="114"/>
      <c r="K12" s="113">
        <f>G12+I12</f>
        <v>815695.08</v>
      </c>
      <c r="L12" s="114"/>
      <c r="M12" s="113">
        <f>K12/E12</f>
        <v>11488.663098591549</v>
      </c>
      <c r="N12" s="79"/>
    </row>
    <row r="13" spans="2:14" ht="15">
      <c r="B13" s="75"/>
      <c r="C13" s="87"/>
      <c r="D13" s="77"/>
      <c r="E13" s="87"/>
      <c r="F13" s="77"/>
      <c r="G13" s="88"/>
      <c r="H13" s="89"/>
      <c r="I13" s="88"/>
      <c r="J13" s="89"/>
      <c r="K13" s="88"/>
      <c r="L13" s="89"/>
      <c r="M13" s="88"/>
      <c r="N13" s="79"/>
    </row>
    <row r="14" spans="2:14" ht="15">
      <c r="B14" s="75"/>
      <c r="C14" s="90">
        <v>2008</v>
      </c>
      <c r="D14" s="90"/>
      <c r="E14" s="90">
        <v>33</v>
      </c>
      <c r="F14" s="90"/>
      <c r="G14" s="91">
        <v>1601100</v>
      </c>
      <c r="H14" s="91"/>
      <c r="I14" s="91">
        <v>31065.71</v>
      </c>
      <c r="J14" s="91"/>
      <c r="K14" s="91">
        <f>G14+I14</f>
        <v>1632165.71</v>
      </c>
      <c r="L14" s="91"/>
      <c r="M14" s="91">
        <f>K14/E14</f>
        <v>49459.56696969697</v>
      </c>
      <c r="N14" s="79"/>
    </row>
    <row r="15" spans="2:20" ht="15">
      <c r="B15" s="75"/>
      <c r="C15" s="77"/>
      <c r="D15" s="77"/>
      <c r="E15" s="87"/>
      <c r="F15" s="77"/>
      <c r="G15" s="88"/>
      <c r="H15" s="89"/>
      <c r="I15" s="88"/>
      <c r="J15" s="89"/>
      <c r="K15" s="88"/>
      <c r="L15" s="89"/>
      <c r="M15" s="88"/>
      <c r="N15" s="79"/>
      <c r="P15" s="34"/>
      <c r="Q15" s="34"/>
      <c r="R15" s="34"/>
      <c r="S15" s="34"/>
      <c r="T15" s="34"/>
    </row>
    <row r="16" spans="2:14" ht="15">
      <c r="B16" s="75"/>
      <c r="C16" s="77"/>
      <c r="D16" s="77"/>
      <c r="E16" s="81"/>
      <c r="F16" s="77"/>
      <c r="G16" s="83"/>
      <c r="H16" s="89"/>
      <c r="I16" s="83"/>
      <c r="J16" s="89"/>
      <c r="K16" s="83"/>
      <c r="L16" s="89"/>
      <c r="M16" s="83"/>
      <c r="N16" s="79"/>
    </row>
    <row r="17" spans="2:14" ht="15.75">
      <c r="B17" s="75"/>
      <c r="C17" s="77"/>
      <c r="D17" s="92" t="s">
        <v>160</v>
      </c>
      <c r="E17" s="93">
        <f>SUM(E8:E14)</f>
        <v>200</v>
      </c>
      <c r="F17" s="92"/>
      <c r="G17" s="94">
        <f>SUM(G8:G15)</f>
        <v>3520052.2</v>
      </c>
      <c r="H17" s="95"/>
      <c r="I17" s="94">
        <f>SUM(I8:I16)</f>
        <v>977375.38</v>
      </c>
      <c r="J17" s="95"/>
      <c r="K17" s="94">
        <f>SUM(K8:K16)</f>
        <v>4497427.58</v>
      </c>
      <c r="L17" s="95"/>
      <c r="M17" s="94">
        <f>K17/E17</f>
        <v>22487.1379</v>
      </c>
      <c r="N17" s="79"/>
    </row>
    <row r="18" spans="2:14" ht="13.5" thickBot="1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</row>
    <row r="19" ht="14.25" thickBot="1" thickTop="1"/>
    <row r="20" spans="2:6" ht="13.5" thickTop="1">
      <c r="B20" s="72"/>
      <c r="C20" s="73"/>
      <c r="D20" s="73"/>
      <c r="E20" s="73"/>
      <c r="F20" s="74"/>
    </row>
    <row r="21" spans="2:6" ht="25.5">
      <c r="B21" s="99" t="s">
        <v>159</v>
      </c>
      <c r="C21" s="115" t="s">
        <v>164</v>
      </c>
      <c r="D21" s="80" t="s">
        <v>161</v>
      </c>
      <c r="E21" s="80" t="s">
        <v>162</v>
      </c>
      <c r="F21" s="100" t="s">
        <v>163</v>
      </c>
    </row>
    <row r="22" spans="2:6" ht="12.75">
      <c r="B22" s="99"/>
      <c r="C22" s="87"/>
      <c r="D22" s="87"/>
      <c r="E22" s="87"/>
      <c r="F22" s="101"/>
    </row>
    <row r="23" spans="2:6" ht="12.75">
      <c r="B23" s="102">
        <v>2005</v>
      </c>
      <c r="C23" s="78">
        <v>19</v>
      </c>
      <c r="D23" s="78">
        <v>13</v>
      </c>
      <c r="E23" s="78">
        <v>14</v>
      </c>
      <c r="F23" s="103">
        <f>C23+D23+E23</f>
        <v>46</v>
      </c>
    </row>
    <row r="24" spans="2:6" ht="12.75">
      <c r="B24" s="99"/>
      <c r="C24" s="87"/>
      <c r="D24" s="87"/>
      <c r="E24" s="87"/>
      <c r="F24" s="101"/>
    </row>
    <row r="25" spans="2:6" ht="12.75">
      <c r="B25" s="102">
        <v>2006</v>
      </c>
      <c r="C25" s="78">
        <v>23</v>
      </c>
      <c r="D25" s="78">
        <v>15</v>
      </c>
      <c r="E25" s="78">
        <v>12</v>
      </c>
      <c r="F25" s="103">
        <f>SUM(C25:E25)</f>
        <v>50</v>
      </c>
    </row>
    <row r="26" spans="2:6" ht="12.75">
      <c r="B26" s="99"/>
      <c r="C26" s="87"/>
      <c r="D26" s="87"/>
      <c r="E26" s="87"/>
      <c r="F26" s="101"/>
    </row>
    <row r="27" spans="2:6" ht="12.75">
      <c r="B27" s="102">
        <v>2007</v>
      </c>
      <c r="C27" s="78">
        <v>37</v>
      </c>
      <c r="D27" s="78">
        <v>9</v>
      </c>
      <c r="E27" s="78">
        <v>25</v>
      </c>
      <c r="F27" s="103">
        <f>SUM(C27:E27)</f>
        <v>71</v>
      </c>
    </row>
    <row r="28" spans="2:6" ht="12.75">
      <c r="B28" s="99"/>
      <c r="C28" s="87"/>
      <c r="D28" s="87"/>
      <c r="E28" s="87"/>
      <c r="F28" s="101"/>
    </row>
    <row r="29" spans="2:6" ht="12.75">
      <c r="B29" s="102">
        <v>2008</v>
      </c>
      <c r="C29" s="78">
        <v>10</v>
      </c>
      <c r="D29" s="78">
        <v>3</v>
      </c>
      <c r="E29" s="78">
        <v>20</v>
      </c>
      <c r="F29" s="104">
        <f>C29+D29+E29</f>
        <v>33</v>
      </c>
    </row>
    <row r="30" spans="2:6" ht="12.75">
      <c r="B30" s="99"/>
      <c r="C30" s="77"/>
      <c r="D30" s="77"/>
      <c r="E30" s="77"/>
      <c r="F30" s="79"/>
    </row>
    <row r="31" spans="2:6" ht="15.75" thickBot="1">
      <c r="B31" s="105"/>
      <c r="C31" s="97"/>
      <c r="D31" s="97"/>
      <c r="E31" s="97"/>
      <c r="F31" s="106">
        <f>F23+F25+F27+F29</f>
        <v>200</v>
      </c>
    </row>
    <row r="32" ht="13.5" thickTop="1"/>
  </sheetData>
  <sheetProtection/>
  <mergeCells count="2">
    <mergeCell ref="C3:M3"/>
    <mergeCell ref="C6:C7"/>
  </mergeCells>
  <printOptions/>
  <pageMargins left="0.7" right="0.7" top="0.75" bottom="0.75" header="0.3" footer="0.3"/>
  <pageSetup fitToHeight="21" fitToWidth="1" horizontalDpi="600" verticalDpi="600" orientation="landscape" paperSize="9" scale="88" r:id="rId1"/>
  <ignoredErrors>
    <ignoredError sqref="F25 F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5533"/>
  <sheetViews>
    <sheetView zoomScale="110" zoomScaleNormal="110" zoomScalePageLayoutView="0" workbookViewId="0" topLeftCell="A1">
      <selection activeCell="O1" sqref="O1:O16384"/>
    </sheetView>
  </sheetViews>
  <sheetFormatPr defaultColWidth="8.00390625" defaultRowHeight="12.75"/>
  <cols>
    <col min="1" max="1" width="4.421875" style="1" customWidth="1"/>
    <col min="2" max="2" width="3.7109375" style="1" customWidth="1"/>
    <col min="3" max="3" width="4.421875" style="1" customWidth="1"/>
    <col min="4" max="4" width="8.57421875" style="43" customWidth="1"/>
    <col min="5" max="5" width="11.00390625" style="1" bestFit="1" customWidth="1"/>
    <col min="6" max="6" width="10.28125" style="1" customWidth="1"/>
    <col min="7" max="7" width="10.57421875" style="1" bestFit="1" customWidth="1"/>
    <col min="8" max="8" width="10.421875" style="1" customWidth="1"/>
    <col min="9" max="9" width="13.421875" style="1" customWidth="1"/>
    <col min="10" max="10" width="12.00390625" style="1" customWidth="1"/>
    <col min="11" max="11" width="10.421875" style="1" customWidth="1"/>
    <col min="12" max="12" width="15.57421875" style="43" customWidth="1"/>
    <col min="13" max="13" width="2.140625" style="43" customWidth="1"/>
    <col min="14" max="14" width="9.140625" style="1" customWidth="1"/>
    <col min="15" max="15" width="16.00390625" style="1" hidden="1" customWidth="1"/>
    <col min="16" max="16" width="10.28125" style="1" customWidth="1"/>
    <col min="17" max="17" width="23.57421875" style="1" customWidth="1"/>
    <col min="18" max="244" width="9.140625" style="1" customWidth="1"/>
    <col min="245" max="245" width="23.140625" style="1" bestFit="1" customWidth="1"/>
    <col min="246" max="246" width="14.28125" style="1" bestFit="1" customWidth="1"/>
    <col min="247" max="16384" width="8.00390625" style="1" customWidth="1"/>
  </cols>
  <sheetData>
    <row r="1" spans="1:15" ht="12.75">
      <c r="A1" s="187" t="s">
        <v>0</v>
      </c>
      <c r="B1" s="187"/>
      <c r="C1" s="4"/>
      <c r="D1" s="1"/>
      <c r="I1" s="121">
        <f>SUM(I1:I48)</f>
        <v>849100</v>
      </c>
      <c r="J1" s="122">
        <f>SUM(J3:J48)</f>
        <v>144758.55</v>
      </c>
      <c r="K1" s="45"/>
      <c r="L1" s="1"/>
      <c r="O1" s="2"/>
    </row>
    <row r="2" spans="1:17" s="125" customFormat="1" ht="76.5">
      <c r="A2" s="123" t="s">
        <v>23</v>
      </c>
      <c r="B2" s="4" t="s">
        <v>24</v>
      </c>
      <c r="C2" s="123" t="s">
        <v>23</v>
      </c>
      <c r="D2" s="4" t="s">
        <v>1</v>
      </c>
      <c r="E2" s="4" t="s">
        <v>2</v>
      </c>
      <c r="F2" s="4" t="s">
        <v>18</v>
      </c>
      <c r="G2" s="4" t="s">
        <v>3</v>
      </c>
      <c r="H2" s="4" t="s">
        <v>4</v>
      </c>
      <c r="I2" s="4" t="s">
        <v>5</v>
      </c>
      <c r="J2" s="4" t="s">
        <v>27</v>
      </c>
      <c r="K2" s="4" t="s">
        <v>25</v>
      </c>
      <c r="L2" s="4" t="s">
        <v>26</v>
      </c>
      <c r="M2" s="44" t="s">
        <v>87</v>
      </c>
      <c r="N2" s="4" t="s">
        <v>9</v>
      </c>
      <c r="O2" s="4" t="s">
        <v>28</v>
      </c>
      <c r="P2" s="124" t="s">
        <v>153</v>
      </c>
      <c r="Q2" s="125" t="s">
        <v>176</v>
      </c>
    </row>
    <row r="3" spans="1:16" s="46" customFormat="1" ht="12.75" customHeight="1">
      <c r="A3" s="46">
        <v>2005</v>
      </c>
      <c r="B3" s="47">
        <v>11</v>
      </c>
      <c r="C3" s="47">
        <v>2004</v>
      </c>
      <c r="D3" s="47" t="s">
        <v>16</v>
      </c>
      <c r="E3" s="50">
        <v>38331</v>
      </c>
      <c r="F3" s="50">
        <v>38338</v>
      </c>
      <c r="G3" s="50">
        <v>38373</v>
      </c>
      <c r="H3" s="52">
        <v>0</v>
      </c>
      <c r="I3" s="52">
        <v>0</v>
      </c>
      <c r="J3" s="52">
        <v>4160</v>
      </c>
      <c r="K3" s="52">
        <v>0</v>
      </c>
      <c r="L3" s="47" t="s">
        <v>13</v>
      </c>
      <c r="M3" s="47" t="s">
        <v>85</v>
      </c>
      <c r="N3" s="47" t="s">
        <v>76</v>
      </c>
      <c r="O3" s="48"/>
      <c r="P3" s="120">
        <f>H3+J3</f>
        <v>4160</v>
      </c>
    </row>
    <row r="4" spans="1:16" s="46" customFormat="1" ht="12.75" customHeight="1">
      <c r="A4" s="46">
        <v>2005</v>
      </c>
      <c r="B4" s="47">
        <v>47</v>
      </c>
      <c r="C4" s="47">
        <v>2005</v>
      </c>
      <c r="D4" s="47" t="s">
        <v>16</v>
      </c>
      <c r="E4" s="50">
        <v>38354</v>
      </c>
      <c r="F4" s="50">
        <v>38359</v>
      </c>
      <c r="G4" s="50">
        <v>38456</v>
      </c>
      <c r="H4" s="52">
        <v>0</v>
      </c>
      <c r="I4" s="52">
        <v>0</v>
      </c>
      <c r="J4" s="52">
        <v>381.04</v>
      </c>
      <c r="K4" s="52">
        <v>0</v>
      </c>
      <c r="L4" s="47" t="s">
        <v>98</v>
      </c>
      <c r="M4" s="47" t="s">
        <v>85</v>
      </c>
      <c r="N4" s="47" t="s">
        <v>53</v>
      </c>
      <c r="O4" s="48"/>
      <c r="P4" s="120">
        <f aca="true" t="shared" si="0" ref="P4:P48">H4+J4</f>
        <v>381.04</v>
      </c>
    </row>
    <row r="5" spans="1:16" s="46" customFormat="1" ht="12.75" customHeight="1">
      <c r="A5" s="46">
        <v>2005</v>
      </c>
      <c r="B5" s="47">
        <v>21</v>
      </c>
      <c r="C5" s="47">
        <v>2005</v>
      </c>
      <c r="D5" s="47" t="s">
        <v>16</v>
      </c>
      <c r="E5" s="50">
        <v>38369</v>
      </c>
      <c r="F5" s="50">
        <v>38369</v>
      </c>
      <c r="G5" s="50">
        <v>38393</v>
      </c>
      <c r="H5" s="52">
        <v>0</v>
      </c>
      <c r="I5" s="52">
        <v>0</v>
      </c>
      <c r="J5" s="52">
        <v>720</v>
      </c>
      <c r="K5" s="52">
        <v>0</v>
      </c>
      <c r="L5" s="47" t="s">
        <v>13</v>
      </c>
      <c r="M5" s="47" t="s">
        <v>86</v>
      </c>
      <c r="N5" s="47" t="s">
        <v>62</v>
      </c>
      <c r="O5" s="48"/>
      <c r="P5" s="120">
        <f t="shared" si="0"/>
        <v>720</v>
      </c>
    </row>
    <row r="6" spans="1:16" s="46" customFormat="1" ht="12.75" customHeight="1">
      <c r="A6" s="46">
        <v>2005</v>
      </c>
      <c r="B6" s="47">
        <v>49</v>
      </c>
      <c r="C6" s="47">
        <v>2005</v>
      </c>
      <c r="D6" s="47" t="s">
        <v>89</v>
      </c>
      <c r="E6" s="50">
        <v>38404</v>
      </c>
      <c r="F6" s="50">
        <v>38397</v>
      </c>
      <c r="G6" s="50">
        <v>38397</v>
      </c>
      <c r="H6" s="52">
        <v>0</v>
      </c>
      <c r="I6" s="52">
        <v>0</v>
      </c>
      <c r="J6" s="52">
        <v>0</v>
      </c>
      <c r="K6" s="52">
        <v>0</v>
      </c>
      <c r="L6" s="47" t="s">
        <v>13</v>
      </c>
      <c r="M6" s="47" t="s">
        <v>85</v>
      </c>
      <c r="N6" s="47" t="s">
        <v>67</v>
      </c>
      <c r="O6" s="48"/>
      <c r="P6" s="120">
        <f t="shared" si="0"/>
        <v>0</v>
      </c>
    </row>
    <row r="7" spans="1:17" s="129" customFormat="1" ht="117" customHeight="1">
      <c r="A7" s="129">
        <v>2005</v>
      </c>
      <c r="B7" s="130">
        <v>25</v>
      </c>
      <c r="C7" s="130">
        <v>2005</v>
      </c>
      <c r="D7" s="130" t="s">
        <v>15</v>
      </c>
      <c r="E7" s="131">
        <v>37602</v>
      </c>
      <c r="F7" s="131">
        <v>38399</v>
      </c>
      <c r="G7" s="131">
        <v>38412</v>
      </c>
      <c r="H7" s="132">
        <v>300000</v>
      </c>
      <c r="I7" s="132">
        <v>280000</v>
      </c>
      <c r="J7" s="132">
        <v>0</v>
      </c>
      <c r="K7" s="132">
        <v>0</v>
      </c>
      <c r="L7" s="130" t="s">
        <v>95</v>
      </c>
      <c r="M7" s="130" t="s">
        <v>84</v>
      </c>
      <c r="N7" s="130" t="s">
        <v>77</v>
      </c>
      <c r="P7" s="133">
        <f t="shared" si="0"/>
        <v>300000</v>
      </c>
      <c r="Q7" s="134" t="s">
        <v>175</v>
      </c>
    </row>
    <row r="8" spans="1:16" s="46" customFormat="1" ht="12.75" customHeight="1">
      <c r="A8" s="46">
        <v>2005</v>
      </c>
      <c r="B8" s="47">
        <v>24</v>
      </c>
      <c r="C8" s="47">
        <v>2005</v>
      </c>
      <c r="D8" s="47" t="s">
        <v>16</v>
      </c>
      <c r="E8" s="50">
        <v>37923</v>
      </c>
      <c r="F8" s="50">
        <v>38400</v>
      </c>
      <c r="G8" s="50">
        <v>38420</v>
      </c>
      <c r="H8" s="52">
        <v>0</v>
      </c>
      <c r="I8" s="52">
        <v>0</v>
      </c>
      <c r="J8" s="52">
        <v>11350</v>
      </c>
      <c r="K8" s="52">
        <v>0</v>
      </c>
      <c r="L8" s="47" t="s">
        <v>93</v>
      </c>
      <c r="M8" s="47" t="s">
        <v>84</v>
      </c>
      <c r="N8" s="47" t="s">
        <v>63</v>
      </c>
      <c r="O8" s="48"/>
      <c r="P8" s="120">
        <f t="shared" si="0"/>
        <v>11350</v>
      </c>
    </row>
    <row r="9" spans="1:16" s="46" customFormat="1" ht="12.75" customHeight="1">
      <c r="A9" s="46">
        <v>2005</v>
      </c>
      <c r="B9" s="47">
        <v>48</v>
      </c>
      <c r="C9" s="47">
        <v>2005</v>
      </c>
      <c r="D9" s="47" t="s">
        <v>16</v>
      </c>
      <c r="E9" s="50">
        <v>38401</v>
      </c>
      <c r="F9" s="50">
        <v>38401</v>
      </c>
      <c r="G9" s="50">
        <v>38463</v>
      </c>
      <c r="H9" s="52">
        <v>0</v>
      </c>
      <c r="I9" s="52">
        <v>0</v>
      </c>
      <c r="J9" s="52">
        <v>44000</v>
      </c>
      <c r="K9" s="52">
        <v>0</v>
      </c>
      <c r="L9" s="47" t="s">
        <v>90</v>
      </c>
      <c r="M9" s="47" t="s">
        <v>84</v>
      </c>
      <c r="N9" s="47" t="s">
        <v>55</v>
      </c>
      <c r="O9" s="48"/>
      <c r="P9" s="120">
        <f t="shared" si="0"/>
        <v>44000</v>
      </c>
    </row>
    <row r="10" spans="1:16" s="46" customFormat="1" ht="12.75" customHeight="1">
      <c r="A10" s="46">
        <v>2005</v>
      </c>
      <c r="B10" s="47">
        <v>121</v>
      </c>
      <c r="C10" s="47">
        <v>2005</v>
      </c>
      <c r="D10" s="47" t="s">
        <v>16</v>
      </c>
      <c r="E10" s="50">
        <v>38118</v>
      </c>
      <c r="F10" s="50">
        <v>38403</v>
      </c>
      <c r="G10" s="50">
        <v>38509</v>
      </c>
      <c r="H10" s="52">
        <v>0</v>
      </c>
      <c r="I10" s="52">
        <v>0</v>
      </c>
      <c r="J10" s="52">
        <v>49000</v>
      </c>
      <c r="K10" s="52">
        <v>0</v>
      </c>
      <c r="L10" s="47" t="s">
        <v>93</v>
      </c>
      <c r="M10" s="47" t="s">
        <v>84</v>
      </c>
      <c r="N10" s="47" t="s">
        <v>73</v>
      </c>
      <c r="O10" s="48"/>
      <c r="P10" s="120">
        <f t="shared" si="0"/>
        <v>49000</v>
      </c>
    </row>
    <row r="11" spans="1:16" s="46" customFormat="1" ht="12.75" customHeight="1">
      <c r="A11" s="46">
        <v>2005</v>
      </c>
      <c r="B11" s="47">
        <v>26</v>
      </c>
      <c r="C11" s="47">
        <v>2005</v>
      </c>
      <c r="D11" s="47" t="s">
        <v>15</v>
      </c>
      <c r="E11" s="50">
        <v>38461</v>
      </c>
      <c r="F11" s="50">
        <v>38411</v>
      </c>
      <c r="G11" s="50">
        <v>38422</v>
      </c>
      <c r="H11" s="52">
        <v>12500</v>
      </c>
      <c r="I11" s="52">
        <v>0</v>
      </c>
      <c r="J11" s="52">
        <v>0</v>
      </c>
      <c r="K11" s="52">
        <v>0</v>
      </c>
      <c r="L11" s="47" t="s">
        <v>95</v>
      </c>
      <c r="M11" s="47" t="s">
        <v>84</v>
      </c>
      <c r="N11" s="47" t="s">
        <v>79</v>
      </c>
      <c r="O11" s="48"/>
      <c r="P11" s="120">
        <f t="shared" si="0"/>
        <v>12500</v>
      </c>
    </row>
    <row r="12" spans="1:16" s="46" customFormat="1" ht="12.75" customHeight="1">
      <c r="A12" s="46">
        <v>2005</v>
      </c>
      <c r="B12" s="47">
        <v>27</v>
      </c>
      <c r="C12" s="47">
        <v>2005</v>
      </c>
      <c r="D12" s="47" t="s">
        <v>16</v>
      </c>
      <c r="E12" s="50">
        <v>38270</v>
      </c>
      <c r="F12" s="50">
        <v>38420</v>
      </c>
      <c r="G12" s="50">
        <v>38426</v>
      </c>
      <c r="H12" s="52">
        <v>0</v>
      </c>
      <c r="I12" s="52">
        <v>0</v>
      </c>
      <c r="J12" s="52">
        <v>1801.29</v>
      </c>
      <c r="K12" s="52">
        <v>0</v>
      </c>
      <c r="L12" s="47" t="s">
        <v>13</v>
      </c>
      <c r="M12" s="47" t="s">
        <v>85</v>
      </c>
      <c r="N12" s="47" t="s">
        <v>60</v>
      </c>
      <c r="O12" s="48"/>
      <c r="P12" s="120">
        <f t="shared" si="0"/>
        <v>1801.29</v>
      </c>
    </row>
    <row r="13" spans="1:16" s="46" customFormat="1" ht="12.75" customHeight="1">
      <c r="A13" s="46">
        <v>2005</v>
      </c>
      <c r="B13" s="47">
        <v>99</v>
      </c>
      <c r="C13" s="47">
        <v>2005</v>
      </c>
      <c r="D13" s="47" t="s">
        <v>16</v>
      </c>
      <c r="E13" s="50">
        <v>38432</v>
      </c>
      <c r="F13" s="50">
        <v>38432</v>
      </c>
      <c r="G13" s="50">
        <v>38489</v>
      </c>
      <c r="H13" s="52">
        <v>0</v>
      </c>
      <c r="I13" s="52">
        <v>0</v>
      </c>
      <c r="J13" s="52">
        <v>110</v>
      </c>
      <c r="K13" s="52">
        <v>0</v>
      </c>
      <c r="L13" s="47" t="s">
        <v>13</v>
      </c>
      <c r="M13" s="47" t="s">
        <v>86</v>
      </c>
      <c r="N13" s="47" t="s">
        <v>61</v>
      </c>
      <c r="O13" s="48"/>
      <c r="P13" s="120">
        <f t="shared" si="0"/>
        <v>110</v>
      </c>
    </row>
    <row r="14" spans="1:16" s="46" customFormat="1" ht="12.75" customHeight="1">
      <c r="A14" s="46">
        <v>2005</v>
      </c>
      <c r="B14" s="47">
        <v>39</v>
      </c>
      <c r="C14" s="47">
        <v>2005</v>
      </c>
      <c r="D14" s="47" t="s">
        <v>88</v>
      </c>
      <c r="E14" s="50">
        <v>38401</v>
      </c>
      <c r="F14" s="50">
        <v>38440</v>
      </c>
      <c r="G14" s="50">
        <v>38447</v>
      </c>
      <c r="H14" s="52">
        <v>0</v>
      </c>
      <c r="I14" s="52">
        <v>0</v>
      </c>
      <c r="J14" s="52">
        <v>0</v>
      </c>
      <c r="K14" s="52">
        <v>0</v>
      </c>
      <c r="L14" s="47" t="s">
        <v>93</v>
      </c>
      <c r="M14" s="47" t="s">
        <v>84</v>
      </c>
      <c r="N14" s="47" t="s">
        <v>44</v>
      </c>
      <c r="O14" s="48"/>
      <c r="P14" s="120">
        <f t="shared" si="0"/>
        <v>0</v>
      </c>
    </row>
    <row r="15" spans="1:16" s="46" customFormat="1" ht="12.75" customHeight="1">
      <c r="A15" s="46">
        <v>2005</v>
      </c>
      <c r="B15" s="47">
        <v>50</v>
      </c>
      <c r="C15" s="47">
        <v>2005</v>
      </c>
      <c r="D15" s="47" t="s">
        <v>15</v>
      </c>
      <c r="E15" s="50">
        <v>38426</v>
      </c>
      <c r="F15" s="50">
        <v>38442</v>
      </c>
      <c r="G15" s="50">
        <v>38463</v>
      </c>
      <c r="H15" s="52">
        <v>50000</v>
      </c>
      <c r="I15" s="52">
        <v>30000</v>
      </c>
      <c r="J15" s="52">
        <v>0</v>
      </c>
      <c r="K15" s="52">
        <v>0</v>
      </c>
      <c r="L15" s="47" t="s">
        <v>93</v>
      </c>
      <c r="M15" s="47" t="s">
        <v>84</v>
      </c>
      <c r="N15" s="47" t="s">
        <v>80</v>
      </c>
      <c r="O15" s="48"/>
      <c r="P15" s="120">
        <f t="shared" si="0"/>
        <v>50000</v>
      </c>
    </row>
    <row r="16" spans="1:16" s="48" customFormat="1" ht="12.75" customHeight="1">
      <c r="A16" s="48">
        <v>2006</v>
      </c>
      <c r="B16" s="58">
        <v>23</v>
      </c>
      <c r="C16" s="47">
        <v>2005</v>
      </c>
      <c r="D16" s="47" t="s">
        <v>88</v>
      </c>
      <c r="E16" s="50">
        <v>37635</v>
      </c>
      <c r="F16" s="50">
        <v>38446</v>
      </c>
      <c r="G16" s="50">
        <v>38706</v>
      </c>
      <c r="H16" s="51">
        <v>0</v>
      </c>
      <c r="I16" s="52">
        <v>0</v>
      </c>
      <c r="J16" s="52">
        <v>0</v>
      </c>
      <c r="K16" s="52">
        <v>0</v>
      </c>
      <c r="L16" s="47" t="s">
        <v>94</v>
      </c>
      <c r="M16" s="47" t="s">
        <v>84</v>
      </c>
      <c r="N16" s="47" t="s">
        <v>100</v>
      </c>
      <c r="P16" s="120">
        <f t="shared" si="0"/>
        <v>0</v>
      </c>
    </row>
    <row r="17" spans="1:16" s="46" customFormat="1" ht="12.75" customHeight="1">
      <c r="A17" s="46">
        <v>2005</v>
      </c>
      <c r="B17" s="47">
        <v>53</v>
      </c>
      <c r="C17" s="47">
        <v>2005</v>
      </c>
      <c r="D17" s="47" t="s">
        <v>88</v>
      </c>
      <c r="E17" s="50">
        <v>38358</v>
      </c>
      <c r="F17" s="50">
        <v>38453</v>
      </c>
      <c r="G17" s="50">
        <v>38468</v>
      </c>
      <c r="H17" s="52">
        <v>0</v>
      </c>
      <c r="I17" s="52">
        <v>0</v>
      </c>
      <c r="J17" s="52">
        <v>0</v>
      </c>
      <c r="K17" s="52">
        <v>0</v>
      </c>
      <c r="L17" s="47" t="s">
        <v>97</v>
      </c>
      <c r="M17" s="47" t="s">
        <v>84</v>
      </c>
      <c r="N17" s="47" t="s">
        <v>69</v>
      </c>
      <c r="O17" s="48"/>
      <c r="P17" s="120">
        <f t="shared" si="0"/>
        <v>0</v>
      </c>
    </row>
    <row r="18" spans="1:16" s="46" customFormat="1" ht="12.75" customHeight="1">
      <c r="A18" s="46">
        <v>2005</v>
      </c>
      <c r="B18" s="47">
        <v>54</v>
      </c>
      <c r="C18" s="47">
        <v>2005</v>
      </c>
      <c r="D18" s="47" t="s">
        <v>16</v>
      </c>
      <c r="E18" s="50">
        <v>37992</v>
      </c>
      <c r="F18" s="50">
        <v>38455</v>
      </c>
      <c r="G18" s="50">
        <v>38478</v>
      </c>
      <c r="H18" s="52">
        <v>0</v>
      </c>
      <c r="I18" s="52">
        <v>0</v>
      </c>
      <c r="J18" s="52">
        <v>0</v>
      </c>
      <c r="K18" s="52">
        <v>0</v>
      </c>
      <c r="L18" s="47" t="s">
        <v>97</v>
      </c>
      <c r="M18" s="47" t="s">
        <v>84</v>
      </c>
      <c r="N18" s="47" t="s">
        <v>66</v>
      </c>
      <c r="O18" s="48"/>
      <c r="P18" s="120">
        <f t="shared" si="0"/>
        <v>0</v>
      </c>
    </row>
    <row r="19" spans="1:16" s="46" customFormat="1" ht="12.75" customHeight="1">
      <c r="A19" s="46">
        <v>2005</v>
      </c>
      <c r="B19" s="47">
        <v>97</v>
      </c>
      <c r="C19" s="47">
        <v>2005</v>
      </c>
      <c r="D19" s="47" t="s">
        <v>88</v>
      </c>
      <c r="E19" s="50">
        <v>36692</v>
      </c>
      <c r="F19" s="50">
        <v>38469</v>
      </c>
      <c r="G19" s="50">
        <v>38481</v>
      </c>
      <c r="H19" s="52">
        <v>0</v>
      </c>
      <c r="I19" s="52">
        <v>0</v>
      </c>
      <c r="J19" s="52">
        <v>0</v>
      </c>
      <c r="K19" s="52">
        <v>0</v>
      </c>
      <c r="L19" s="47" t="s">
        <v>91</v>
      </c>
      <c r="M19" s="47" t="s">
        <v>84</v>
      </c>
      <c r="N19" s="47" t="s">
        <v>71</v>
      </c>
      <c r="O19" s="48"/>
      <c r="P19" s="120">
        <f t="shared" si="0"/>
        <v>0</v>
      </c>
    </row>
    <row r="20" spans="1:16" s="46" customFormat="1" ht="12.75" customHeight="1">
      <c r="A20" s="46">
        <v>2005</v>
      </c>
      <c r="B20" s="47">
        <v>98</v>
      </c>
      <c r="C20" s="47">
        <v>2005</v>
      </c>
      <c r="D20" s="47" t="s">
        <v>88</v>
      </c>
      <c r="E20" s="50">
        <v>37964</v>
      </c>
      <c r="F20" s="50">
        <v>38475</v>
      </c>
      <c r="G20" s="50">
        <v>38485</v>
      </c>
      <c r="H20" s="52">
        <v>0</v>
      </c>
      <c r="I20" s="52">
        <v>0</v>
      </c>
      <c r="J20" s="52">
        <v>0</v>
      </c>
      <c r="K20" s="52">
        <v>0</v>
      </c>
      <c r="L20" s="47" t="s">
        <v>93</v>
      </c>
      <c r="M20" s="47" t="s">
        <v>84</v>
      </c>
      <c r="N20" s="47" t="s">
        <v>70</v>
      </c>
      <c r="O20" s="48"/>
      <c r="P20" s="120">
        <f t="shared" si="0"/>
        <v>0</v>
      </c>
    </row>
    <row r="21" spans="1:16" s="46" customFormat="1" ht="12.75" customHeight="1">
      <c r="A21" s="46">
        <v>2005</v>
      </c>
      <c r="B21" s="58">
        <v>225</v>
      </c>
      <c r="C21" s="47">
        <v>2005</v>
      </c>
      <c r="D21" s="47" t="s">
        <v>15</v>
      </c>
      <c r="E21" s="50">
        <v>38051</v>
      </c>
      <c r="F21" s="50">
        <v>38492</v>
      </c>
      <c r="G21" s="50">
        <v>38547</v>
      </c>
      <c r="H21" s="52">
        <v>38100</v>
      </c>
      <c r="I21" s="52">
        <v>18100</v>
      </c>
      <c r="J21" s="52">
        <v>0</v>
      </c>
      <c r="K21" s="52">
        <v>0</v>
      </c>
      <c r="L21" s="47" t="s">
        <v>91</v>
      </c>
      <c r="M21" s="47" t="s">
        <v>84</v>
      </c>
      <c r="N21" s="47" t="s">
        <v>78</v>
      </c>
      <c r="O21" s="48"/>
      <c r="P21" s="120">
        <f t="shared" si="0"/>
        <v>38100</v>
      </c>
    </row>
    <row r="22" spans="1:16" s="46" customFormat="1" ht="12.75" customHeight="1">
      <c r="A22" s="46">
        <v>2005</v>
      </c>
      <c r="B22" s="58">
        <v>224</v>
      </c>
      <c r="C22" s="47">
        <v>2005</v>
      </c>
      <c r="D22" s="47" t="s">
        <v>16</v>
      </c>
      <c r="E22" s="59">
        <v>37519</v>
      </c>
      <c r="F22" s="59">
        <v>38519</v>
      </c>
      <c r="G22" s="59">
        <v>38547</v>
      </c>
      <c r="H22" s="60">
        <v>0</v>
      </c>
      <c r="I22" s="60">
        <v>0</v>
      </c>
      <c r="J22" s="52">
        <v>11671.41</v>
      </c>
      <c r="K22" s="52">
        <v>0</v>
      </c>
      <c r="L22" s="48" t="s">
        <v>93</v>
      </c>
      <c r="M22" s="47" t="s">
        <v>84</v>
      </c>
      <c r="N22" s="47" t="s">
        <v>65</v>
      </c>
      <c r="O22" s="48"/>
      <c r="P22" s="120">
        <f t="shared" si="0"/>
        <v>11671.41</v>
      </c>
    </row>
    <row r="23" spans="1:16" s="46" customFormat="1" ht="12.75" customHeight="1">
      <c r="A23" s="46">
        <v>2005</v>
      </c>
      <c r="B23" s="58">
        <v>246</v>
      </c>
      <c r="C23" s="47">
        <v>2005</v>
      </c>
      <c r="D23" s="47" t="s">
        <v>15</v>
      </c>
      <c r="E23" s="59">
        <v>38532</v>
      </c>
      <c r="F23" s="50">
        <v>38523</v>
      </c>
      <c r="G23" s="50">
        <v>38553</v>
      </c>
      <c r="H23" s="52">
        <v>35000</v>
      </c>
      <c r="I23" s="52">
        <v>15000</v>
      </c>
      <c r="J23" s="52">
        <v>0</v>
      </c>
      <c r="K23" s="52">
        <v>0</v>
      </c>
      <c r="L23" s="47" t="s">
        <v>97</v>
      </c>
      <c r="M23" s="47" t="s">
        <v>84</v>
      </c>
      <c r="N23" s="47" t="s">
        <v>74</v>
      </c>
      <c r="O23" s="48"/>
      <c r="P23" s="120">
        <f t="shared" si="0"/>
        <v>35000</v>
      </c>
    </row>
    <row r="24" spans="1:16" s="46" customFormat="1" ht="12.75" customHeight="1">
      <c r="A24" s="46">
        <v>2005</v>
      </c>
      <c r="B24" s="58">
        <v>250</v>
      </c>
      <c r="C24" s="47">
        <v>2005</v>
      </c>
      <c r="D24" s="47" t="s">
        <v>16</v>
      </c>
      <c r="E24" s="50">
        <v>38526</v>
      </c>
      <c r="F24" s="50">
        <v>38526</v>
      </c>
      <c r="G24" s="50">
        <v>38560</v>
      </c>
      <c r="H24" s="52">
        <v>0</v>
      </c>
      <c r="I24" s="52">
        <v>0</v>
      </c>
      <c r="J24" s="52">
        <v>0</v>
      </c>
      <c r="K24" s="52">
        <v>0</v>
      </c>
      <c r="L24" s="47" t="s">
        <v>96</v>
      </c>
      <c r="M24" s="47" t="s">
        <v>84</v>
      </c>
      <c r="N24" s="47" t="s">
        <v>51</v>
      </c>
      <c r="O24" s="48"/>
      <c r="P24" s="120">
        <f t="shared" si="0"/>
        <v>0</v>
      </c>
    </row>
    <row r="25" spans="1:16" s="46" customFormat="1" ht="12.75" customHeight="1">
      <c r="A25" s="46">
        <v>2005</v>
      </c>
      <c r="B25" s="58">
        <v>245</v>
      </c>
      <c r="C25" s="47">
        <v>2005</v>
      </c>
      <c r="D25" s="47" t="s">
        <v>15</v>
      </c>
      <c r="E25" s="59">
        <v>37299</v>
      </c>
      <c r="F25" s="50">
        <v>38540</v>
      </c>
      <c r="G25" s="50">
        <v>38553</v>
      </c>
      <c r="H25" s="52">
        <v>75000</v>
      </c>
      <c r="I25" s="52">
        <v>55000</v>
      </c>
      <c r="J25" s="52">
        <v>0</v>
      </c>
      <c r="K25" s="52">
        <v>0</v>
      </c>
      <c r="L25" s="47" t="s">
        <v>90</v>
      </c>
      <c r="M25" s="47" t="s">
        <v>84</v>
      </c>
      <c r="N25" s="47" t="s">
        <v>41</v>
      </c>
      <c r="O25" s="48"/>
      <c r="P25" s="120">
        <f t="shared" si="0"/>
        <v>75000</v>
      </c>
    </row>
    <row r="26" spans="1:16" s="46" customFormat="1" ht="12.75" customHeight="1">
      <c r="A26" s="46">
        <v>2005</v>
      </c>
      <c r="B26" s="58">
        <v>249</v>
      </c>
      <c r="C26" s="47">
        <v>2005</v>
      </c>
      <c r="D26" s="47" t="s">
        <v>88</v>
      </c>
      <c r="E26" s="50">
        <v>38538</v>
      </c>
      <c r="F26" s="50">
        <v>38541</v>
      </c>
      <c r="G26" s="50">
        <v>38560</v>
      </c>
      <c r="H26" s="52">
        <v>0</v>
      </c>
      <c r="I26" s="52">
        <v>0</v>
      </c>
      <c r="J26" s="52">
        <v>0</v>
      </c>
      <c r="K26" s="52">
        <v>0</v>
      </c>
      <c r="L26" s="47" t="s">
        <v>97</v>
      </c>
      <c r="M26" s="47" t="s">
        <v>84</v>
      </c>
      <c r="N26" s="47" t="s">
        <v>52</v>
      </c>
      <c r="O26" s="48"/>
      <c r="P26" s="120">
        <f t="shared" si="0"/>
        <v>0</v>
      </c>
    </row>
    <row r="27" spans="1:16" s="46" customFormat="1" ht="12.75" customHeight="1">
      <c r="A27" s="46">
        <v>2005</v>
      </c>
      <c r="B27" s="58">
        <v>244</v>
      </c>
      <c r="C27" s="47">
        <v>2005</v>
      </c>
      <c r="D27" s="47" t="s">
        <v>16</v>
      </c>
      <c r="E27" s="50">
        <v>38512</v>
      </c>
      <c r="F27" s="50">
        <v>38553</v>
      </c>
      <c r="G27" s="50">
        <v>38554</v>
      </c>
      <c r="H27" s="52">
        <v>0</v>
      </c>
      <c r="I27" s="52">
        <v>0</v>
      </c>
      <c r="J27" s="52">
        <v>140</v>
      </c>
      <c r="K27" s="52">
        <v>0</v>
      </c>
      <c r="L27" s="47" t="s">
        <v>13</v>
      </c>
      <c r="M27" s="47" t="s">
        <v>86</v>
      </c>
      <c r="N27" s="47" t="s">
        <v>59</v>
      </c>
      <c r="O27" s="48"/>
      <c r="P27" s="120">
        <f t="shared" si="0"/>
        <v>140</v>
      </c>
    </row>
    <row r="28" spans="1:16" s="46" customFormat="1" ht="12.75" customHeight="1">
      <c r="A28" s="46">
        <v>2005</v>
      </c>
      <c r="B28" s="58">
        <v>601</v>
      </c>
      <c r="C28" s="47">
        <v>2005</v>
      </c>
      <c r="D28" s="47" t="s">
        <v>16</v>
      </c>
      <c r="E28" s="50">
        <v>38554</v>
      </c>
      <c r="F28" s="50">
        <v>38558</v>
      </c>
      <c r="G28" s="50">
        <v>38705</v>
      </c>
      <c r="H28" s="52">
        <v>0</v>
      </c>
      <c r="I28" s="52">
        <v>0</v>
      </c>
      <c r="J28" s="52">
        <v>801.81</v>
      </c>
      <c r="K28" s="52">
        <v>0</v>
      </c>
      <c r="L28" s="47" t="s">
        <v>13</v>
      </c>
      <c r="M28" s="47" t="s">
        <v>85</v>
      </c>
      <c r="N28" s="47" t="s">
        <v>57</v>
      </c>
      <c r="O28" s="48"/>
      <c r="P28" s="120">
        <f t="shared" si="0"/>
        <v>801.81</v>
      </c>
    </row>
    <row r="29" spans="1:16" s="46" customFormat="1" ht="12.75" customHeight="1">
      <c r="A29" s="46">
        <v>2005</v>
      </c>
      <c r="B29" s="58">
        <v>329</v>
      </c>
      <c r="C29" s="47">
        <v>2005</v>
      </c>
      <c r="D29" s="47" t="s">
        <v>88</v>
      </c>
      <c r="E29" s="59">
        <v>38555</v>
      </c>
      <c r="F29" s="59">
        <v>38560</v>
      </c>
      <c r="G29" s="59">
        <v>38614</v>
      </c>
      <c r="H29" s="52">
        <v>0</v>
      </c>
      <c r="I29" s="52">
        <v>0</v>
      </c>
      <c r="J29" s="61">
        <v>0</v>
      </c>
      <c r="K29" s="52">
        <v>0</v>
      </c>
      <c r="L29" s="58" t="s">
        <v>13</v>
      </c>
      <c r="M29" s="47" t="s">
        <v>85</v>
      </c>
      <c r="N29" s="47" t="s">
        <v>46</v>
      </c>
      <c r="O29" s="48"/>
      <c r="P29" s="120">
        <f t="shared" si="0"/>
        <v>0</v>
      </c>
    </row>
    <row r="30" spans="1:16" s="46" customFormat="1" ht="12.75" customHeight="1">
      <c r="A30" s="46">
        <v>2005</v>
      </c>
      <c r="B30" s="58">
        <v>302</v>
      </c>
      <c r="C30" s="47">
        <v>2005</v>
      </c>
      <c r="D30" s="47" t="s">
        <v>15</v>
      </c>
      <c r="E30" s="50">
        <v>38434</v>
      </c>
      <c r="F30" s="50">
        <v>38566</v>
      </c>
      <c r="G30" s="50">
        <v>38590</v>
      </c>
      <c r="H30" s="52">
        <v>20000</v>
      </c>
      <c r="I30" s="52">
        <v>0</v>
      </c>
      <c r="J30" s="52">
        <v>0</v>
      </c>
      <c r="K30" s="52">
        <v>0</v>
      </c>
      <c r="L30" s="47" t="s">
        <v>93</v>
      </c>
      <c r="M30" s="47" t="s">
        <v>84</v>
      </c>
      <c r="N30" s="47" t="s">
        <v>75</v>
      </c>
      <c r="O30" s="48"/>
      <c r="P30" s="120">
        <f t="shared" si="0"/>
        <v>20000</v>
      </c>
    </row>
    <row r="31" spans="1:16" s="46" customFormat="1" ht="12.75" customHeight="1">
      <c r="A31" s="46">
        <v>2005</v>
      </c>
      <c r="B31" s="58">
        <v>303</v>
      </c>
      <c r="C31" s="47">
        <v>2005</v>
      </c>
      <c r="D31" s="47" t="s">
        <v>88</v>
      </c>
      <c r="E31" s="50">
        <v>38525</v>
      </c>
      <c r="F31" s="50">
        <v>38572</v>
      </c>
      <c r="G31" s="50">
        <v>38590</v>
      </c>
      <c r="H31" s="52">
        <v>0</v>
      </c>
      <c r="I31" s="52">
        <v>0</v>
      </c>
      <c r="J31" s="52">
        <v>0</v>
      </c>
      <c r="K31" s="52">
        <v>0</v>
      </c>
      <c r="L31" s="47" t="s">
        <v>94</v>
      </c>
      <c r="M31" s="47" t="s">
        <v>85</v>
      </c>
      <c r="N31" s="47" t="s">
        <v>47</v>
      </c>
      <c r="O31" s="48"/>
      <c r="P31" s="120">
        <f t="shared" si="0"/>
        <v>0</v>
      </c>
    </row>
    <row r="32" spans="1:16" s="46" customFormat="1" ht="12.75" customHeight="1">
      <c r="A32" s="46">
        <v>2005</v>
      </c>
      <c r="B32" s="58">
        <v>305</v>
      </c>
      <c r="C32" s="47">
        <v>2005</v>
      </c>
      <c r="D32" s="47" t="s">
        <v>16</v>
      </c>
      <c r="E32" s="50">
        <v>36803</v>
      </c>
      <c r="F32" s="50">
        <v>38574</v>
      </c>
      <c r="G32" s="50">
        <v>38590</v>
      </c>
      <c r="H32" s="52">
        <v>0</v>
      </c>
      <c r="I32" s="52">
        <v>0</v>
      </c>
      <c r="J32" s="52">
        <v>0</v>
      </c>
      <c r="K32" s="52">
        <v>0</v>
      </c>
      <c r="L32" s="47" t="s">
        <v>93</v>
      </c>
      <c r="M32" s="47" t="s">
        <v>84</v>
      </c>
      <c r="N32" s="47" t="s">
        <v>50</v>
      </c>
      <c r="O32" s="48"/>
      <c r="P32" s="120">
        <f t="shared" si="0"/>
        <v>0</v>
      </c>
    </row>
    <row r="33" spans="1:16" s="46" customFormat="1" ht="12.75" customHeight="1">
      <c r="A33" s="46">
        <v>2005</v>
      </c>
      <c r="B33" s="58">
        <v>304</v>
      </c>
      <c r="C33" s="47">
        <v>2005</v>
      </c>
      <c r="D33" s="47" t="s">
        <v>88</v>
      </c>
      <c r="E33" s="50">
        <v>38354</v>
      </c>
      <c r="F33" s="50">
        <v>38581</v>
      </c>
      <c r="G33" s="50">
        <v>38590</v>
      </c>
      <c r="H33" s="52">
        <v>0</v>
      </c>
      <c r="I33" s="52">
        <v>0</v>
      </c>
      <c r="J33" s="52">
        <v>0</v>
      </c>
      <c r="K33" s="52">
        <v>0</v>
      </c>
      <c r="L33" s="47" t="s">
        <v>92</v>
      </c>
      <c r="M33" s="47" t="s">
        <v>84</v>
      </c>
      <c r="N33" s="47" t="s">
        <v>43</v>
      </c>
      <c r="O33" s="48"/>
      <c r="P33" s="120">
        <f t="shared" si="0"/>
        <v>0</v>
      </c>
    </row>
    <row r="34" spans="1:16" s="46" customFormat="1" ht="12.75" customHeight="1">
      <c r="A34" s="46">
        <v>2005</v>
      </c>
      <c r="B34" s="58">
        <v>550</v>
      </c>
      <c r="C34" s="47">
        <v>2005</v>
      </c>
      <c r="D34" s="47" t="s">
        <v>15</v>
      </c>
      <c r="E34" s="50">
        <v>38000</v>
      </c>
      <c r="F34" s="50">
        <v>38604</v>
      </c>
      <c r="G34" s="50">
        <v>38680</v>
      </c>
      <c r="H34" s="52">
        <v>12500</v>
      </c>
      <c r="I34" s="52">
        <v>0</v>
      </c>
      <c r="J34" s="52">
        <v>0</v>
      </c>
      <c r="K34" s="52">
        <v>0</v>
      </c>
      <c r="L34" s="47" t="s">
        <v>93</v>
      </c>
      <c r="M34" s="47" t="s">
        <v>84</v>
      </c>
      <c r="N34" s="47" t="s">
        <v>72</v>
      </c>
      <c r="O34" s="48"/>
      <c r="P34" s="120">
        <f t="shared" si="0"/>
        <v>12500</v>
      </c>
    </row>
    <row r="35" spans="1:16" s="46" customFormat="1" ht="12.75" customHeight="1">
      <c r="A35" s="46">
        <v>2005</v>
      </c>
      <c r="B35" s="58">
        <v>551</v>
      </c>
      <c r="C35" s="47">
        <v>2005</v>
      </c>
      <c r="D35" s="47" t="s">
        <v>16</v>
      </c>
      <c r="E35" s="50">
        <v>38541</v>
      </c>
      <c r="F35" s="50">
        <v>38607</v>
      </c>
      <c r="G35" s="50">
        <v>38681</v>
      </c>
      <c r="H35" s="52">
        <v>0</v>
      </c>
      <c r="I35" s="52">
        <v>0</v>
      </c>
      <c r="J35" s="52">
        <v>3700</v>
      </c>
      <c r="K35" s="52">
        <v>0</v>
      </c>
      <c r="L35" s="47" t="s">
        <v>97</v>
      </c>
      <c r="M35" s="47" t="s">
        <v>84</v>
      </c>
      <c r="N35" s="47" t="s">
        <v>48</v>
      </c>
      <c r="O35" s="48"/>
      <c r="P35" s="120">
        <f t="shared" si="0"/>
        <v>3700</v>
      </c>
    </row>
    <row r="36" spans="1:16" s="46" customFormat="1" ht="12.75" customHeight="1">
      <c r="A36" s="46">
        <v>2005</v>
      </c>
      <c r="B36" s="58">
        <v>383</v>
      </c>
      <c r="C36" s="47">
        <v>2005</v>
      </c>
      <c r="D36" s="47" t="s">
        <v>88</v>
      </c>
      <c r="E36" s="50">
        <v>38512</v>
      </c>
      <c r="F36" s="50">
        <v>38614</v>
      </c>
      <c r="G36" s="50">
        <v>38637</v>
      </c>
      <c r="H36" s="52">
        <v>0</v>
      </c>
      <c r="I36" s="52">
        <v>0</v>
      </c>
      <c r="J36" s="52">
        <v>0</v>
      </c>
      <c r="K36" s="52">
        <v>0</v>
      </c>
      <c r="L36" s="47" t="s">
        <v>94</v>
      </c>
      <c r="M36" s="47" t="s">
        <v>84</v>
      </c>
      <c r="N36" s="47" t="s">
        <v>45</v>
      </c>
      <c r="O36" s="48"/>
      <c r="P36" s="120">
        <f t="shared" si="0"/>
        <v>0</v>
      </c>
    </row>
    <row r="37" spans="1:16" s="46" customFormat="1" ht="12.75" customHeight="1">
      <c r="A37" s="46">
        <v>2005</v>
      </c>
      <c r="B37" s="58">
        <v>421</v>
      </c>
      <c r="C37" s="47">
        <v>2005</v>
      </c>
      <c r="D37" s="47" t="s">
        <v>88</v>
      </c>
      <c r="E37" s="59">
        <v>38531</v>
      </c>
      <c r="F37" s="59">
        <v>38615</v>
      </c>
      <c r="G37" s="59">
        <v>38617</v>
      </c>
      <c r="H37" s="52">
        <v>0</v>
      </c>
      <c r="I37" s="52">
        <v>0</v>
      </c>
      <c r="J37" s="52">
        <v>0</v>
      </c>
      <c r="K37" s="52">
        <v>0</v>
      </c>
      <c r="L37" s="58" t="s">
        <v>95</v>
      </c>
      <c r="M37" s="47" t="s">
        <v>84</v>
      </c>
      <c r="N37" s="47" t="s">
        <v>48</v>
      </c>
      <c r="O37" s="48"/>
      <c r="P37" s="120">
        <f t="shared" si="0"/>
        <v>0</v>
      </c>
    </row>
    <row r="38" spans="1:16" s="46" customFormat="1" ht="12.75" customHeight="1">
      <c r="A38" s="46">
        <v>2005</v>
      </c>
      <c r="B38" s="58">
        <v>549</v>
      </c>
      <c r="C38" s="47">
        <v>2005</v>
      </c>
      <c r="D38" s="47" t="s">
        <v>16</v>
      </c>
      <c r="E38" s="50">
        <v>38383</v>
      </c>
      <c r="F38" s="50">
        <v>38615</v>
      </c>
      <c r="G38" s="50">
        <v>38685</v>
      </c>
      <c r="H38" s="52">
        <v>0</v>
      </c>
      <c r="I38" s="52">
        <v>0</v>
      </c>
      <c r="J38" s="52">
        <v>225</v>
      </c>
      <c r="K38" s="52">
        <v>0</v>
      </c>
      <c r="L38" s="47" t="s">
        <v>94</v>
      </c>
      <c r="M38" s="47" t="s">
        <v>84</v>
      </c>
      <c r="N38" s="47" t="s">
        <v>64</v>
      </c>
      <c r="O38" s="48"/>
      <c r="P38" s="120">
        <f t="shared" si="0"/>
        <v>225</v>
      </c>
    </row>
    <row r="39" spans="1:16" s="46" customFormat="1" ht="12.75" customHeight="1">
      <c r="A39" s="46">
        <v>2005</v>
      </c>
      <c r="B39" s="58">
        <v>384</v>
      </c>
      <c r="C39" s="47">
        <v>2005</v>
      </c>
      <c r="D39" s="47" t="s">
        <v>16</v>
      </c>
      <c r="E39" s="59">
        <v>38275</v>
      </c>
      <c r="F39" s="59">
        <v>38617</v>
      </c>
      <c r="G39" s="59">
        <v>38635</v>
      </c>
      <c r="H39" s="61">
        <v>0</v>
      </c>
      <c r="I39" s="61">
        <v>0</v>
      </c>
      <c r="J39" s="61">
        <v>9000</v>
      </c>
      <c r="K39" s="52">
        <v>0</v>
      </c>
      <c r="L39" s="58" t="s">
        <v>97</v>
      </c>
      <c r="M39" s="47" t="s">
        <v>84</v>
      </c>
      <c r="N39" s="47" t="s">
        <v>54</v>
      </c>
      <c r="O39" s="48"/>
      <c r="P39" s="120">
        <f t="shared" si="0"/>
        <v>9000</v>
      </c>
    </row>
    <row r="40" spans="1:16" s="46" customFormat="1" ht="12.75" customHeight="1">
      <c r="A40" s="46">
        <v>2005</v>
      </c>
      <c r="B40" s="58">
        <v>328</v>
      </c>
      <c r="C40" s="47">
        <v>2005</v>
      </c>
      <c r="D40" s="47" t="s">
        <v>15</v>
      </c>
      <c r="E40" s="50">
        <v>37467</v>
      </c>
      <c r="F40" s="50">
        <v>38621</v>
      </c>
      <c r="G40" s="50">
        <v>38621</v>
      </c>
      <c r="H40" s="52">
        <v>12500</v>
      </c>
      <c r="I40" s="52">
        <v>0</v>
      </c>
      <c r="J40" s="52">
        <v>0</v>
      </c>
      <c r="K40" s="52">
        <v>0</v>
      </c>
      <c r="L40" s="47" t="s">
        <v>93</v>
      </c>
      <c r="M40" s="47" t="s">
        <v>84</v>
      </c>
      <c r="N40" s="47" t="s">
        <v>49</v>
      </c>
      <c r="O40" s="48"/>
      <c r="P40" s="120">
        <f t="shared" si="0"/>
        <v>12500</v>
      </c>
    </row>
    <row r="41" spans="1:16" s="46" customFormat="1" ht="12.75" customHeight="1">
      <c r="A41" s="46">
        <v>2005</v>
      </c>
      <c r="B41" s="58">
        <v>603</v>
      </c>
      <c r="C41" s="47">
        <v>2005</v>
      </c>
      <c r="D41" s="47" t="s">
        <v>15</v>
      </c>
      <c r="E41" s="50">
        <v>38666</v>
      </c>
      <c r="F41" s="50">
        <v>38623</v>
      </c>
      <c r="G41" s="50">
        <v>38699</v>
      </c>
      <c r="H41" s="52">
        <v>7000</v>
      </c>
      <c r="I41" s="52">
        <v>0</v>
      </c>
      <c r="J41" s="52">
        <v>0</v>
      </c>
      <c r="K41" s="52">
        <v>0</v>
      </c>
      <c r="L41" s="47" t="s">
        <v>94</v>
      </c>
      <c r="M41" s="47" t="s">
        <v>85</v>
      </c>
      <c r="N41" s="47" t="s">
        <v>68</v>
      </c>
      <c r="O41" s="48"/>
      <c r="P41" s="120">
        <f t="shared" si="0"/>
        <v>7000</v>
      </c>
    </row>
    <row r="42" spans="1:16" s="46" customFormat="1" ht="12.75" customHeight="1">
      <c r="A42" s="46">
        <v>2005</v>
      </c>
      <c r="B42" s="58">
        <v>349</v>
      </c>
      <c r="C42" s="47">
        <v>2005</v>
      </c>
      <c r="D42" s="47" t="s">
        <v>15</v>
      </c>
      <c r="E42" s="50">
        <v>36815</v>
      </c>
      <c r="F42" s="50">
        <v>38624</v>
      </c>
      <c r="G42" s="50">
        <v>38642</v>
      </c>
      <c r="H42" s="52">
        <v>12500</v>
      </c>
      <c r="I42" s="52">
        <v>0</v>
      </c>
      <c r="J42" s="52">
        <v>0</v>
      </c>
      <c r="K42" s="52">
        <v>0</v>
      </c>
      <c r="L42" s="47" t="s">
        <v>92</v>
      </c>
      <c r="M42" s="47" t="s">
        <v>84</v>
      </c>
      <c r="N42" s="47" t="s">
        <v>82</v>
      </c>
      <c r="O42" s="48"/>
      <c r="P42" s="120">
        <f t="shared" si="0"/>
        <v>12500</v>
      </c>
    </row>
    <row r="43" spans="1:16" s="46" customFormat="1" ht="12.75" customHeight="1">
      <c r="A43" s="46">
        <v>2005</v>
      </c>
      <c r="B43" s="58">
        <v>385</v>
      </c>
      <c r="C43" s="47">
        <v>2005</v>
      </c>
      <c r="D43" s="47" t="s">
        <v>88</v>
      </c>
      <c r="E43" s="50">
        <v>38534</v>
      </c>
      <c r="F43" s="50">
        <v>38629</v>
      </c>
      <c r="G43" s="50">
        <v>38635</v>
      </c>
      <c r="H43" s="52">
        <v>0</v>
      </c>
      <c r="I43" s="52">
        <v>0</v>
      </c>
      <c r="J43" s="52">
        <v>0</v>
      </c>
      <c r="K43" s="52">
        <v>0</v>
      </c>
      <c r="L43" s="58" t="s">
        <v>91</v>
      </c>
      <c r="M43" s="47" t="s">
        <v>84</v>
      </c>
      <c r="N43" s="47" t="s">
        <v>42</v>
      </c>
      <c r="O43" s="48"/>
      <c r="P43" s="120">
        <f t="shared" si="0"/>
        <v>0</v>
      </c>
    </row>
    <row r="44" spans="1:16" s="46" customFormat="1" ht="12.75" customHeight="1">
      <c r="A44" s="46">
        <v>2005</v>
      </c>
      <c r="B44" s="58">
        <v>488</v>
      </c>
      <c r="C44" s="47">
        <v>2005</v>
      </c>
      <c r="D44" s="47" t="s">
        <v>15</v>
      </c>
      <c r="E44" s="50">
        <v>37964</v>
      </c>
      <c r="F44" s="50">
        <v>38636</v>
      </c>
      <c r="G44" s="50">
        <v>38684</v>
      </c>
      <c r="H44" s="52">
        <v>30000</v>
      </c>
      <c r="I44" s="52">
        <v>10000</v>
      </c>
      <c r="J44" s="52">
        <v>0</v>
      </c>
      <c r="K44" s="52">
        <v>0</v>
      </c>
      <c r="L44" s="47" t="s">
        <v>93</v>
      </c>
      <c r="M44" s="47" t="s">
        <v>84</v>
      </c>
      <c r="N44" s="47" t="s">
        <v>81</v>
      </c>
      <c r="O44" s="48"/>
      <c r="P44" s="120">
        <f t="shared" si="0"/>
        <v>30000</v>
      </c>
    </row>
    <row r="45" spans="1:16" s="48" customFormat="1" ht="12.75" customHeight="1">
      <c r="A45" s="48">
        <v>2006</v>
      </c>
      <c r="B45" s="58">
        <v>1</v>
      </c>
      <c r="C45" s="47">
        <v>2005</v>
      </c>
      <c r="D45" s="47" t="s">
        <v>88</v>
      </c>
      <c r="E45" s="50">
        <v>38630</v>
      </c>
      <c r="F45" s="50">
        <v>38680</v>
      </c>
      <c r="G45" s="50">
        <v>38700</v>
      </c>
      <c r="H45" s="52">
        <v>0</v>
      </c>
      <c r="I45" s="52">
        <v>0</v>
      </c>
      <c r="J45" s="52">
        <v>0</v>
      </c>
      <c r="K45" s="52">
        <v>0</v>
      </c>
      <c r="L45" s="47" t="s">
        <v>107</v>
      </c>
      <c r="M45" s="47" t="s">
        <v>85</v>
      </c>
      <c r="N45" s="47" t="s">
        <v>99</v>
      </c>
      <c r="P45" s="120">
        <f t="shared" si="0"/>
        <v>0</v>
      </c>
    </row>
    <row r="46" spans="1:16" s="46" customFormat="1" ht="12.75" customHeight="1">
      <c r="A46" s="46">
        <v>2005</v>
      </c>
      <c r="B46" s="58">
        <v>600</v>
      </c>
      <c r="C46" s="47">
        <v>2005</v>
      </c>
      <c r="D46" s="47" t="s">
        <v>16</v>
      </c>
      <c r="E46" s="50">
        <v>38685</v>
      </c>
      <c r="F46" s="50">
        <v>38692</v>
      </c>
      <c r="G46" s="50">
        <v>38705</v>
      </c>
      <c r="H46" s="52">
        <v>0</v>
      </c>
      <c r="I46" s="52">
        <v>0</v>
      </c>
      <c r="J46" s="52">
        <v>698</v>
      </c>
      <c r="K46" s="52">
        <v>0</v>
      </c>
      <c r="L46" s="47" t="s">
        <v>13</v>
      </c>
      <c r="M46" s="47" t="s">
        <v>85</v>
      </c>
      <c r="N46" s="47" t="s">
        <v>56</v>
      </c>
      <c r="O46" s="48"/>
      <c r="P46" s="120">
        <f t="shared" si="0"/>
        <v>698</v>
      </c>
    </row>
    <row r="47" spans="1:16" s="48" customFormat="1" ht="12.75" customHeight="1">
      <c r="A47" s="48">
        <v>2006</v>
      </c>
      <c r="B47" s="47">
        <v>383</v>
      </c>
      <c r="C47" s="47">
        <v>2005</v>
      </c>
      <c r="D47" s="47" t="s">
        <v>15</v>
      </c>
      <c r="E47" s="50">
        <v>37171</v>
      </c>
      <c r="F47" s="50">
        <v>38714</v>
      </c>
      <c r="G47" s="50">
        <v>38757</v>
      </c>
      <c r="H47" s="52">
        <v>21000</v>
      </c>
      <c r="I47" s="52">
        <v>1000</v>
      </c>
      <c r="J47" s="52">
        <v>0</v>
      </c>
      <c r="K47" s="52">
        <v>0</v>
      </c>
      <c r="L47" s="47" t="s">
        <v>106</v>
      </c>
      <c r="M47" s="47" t="s">
        <v>84</v>
      </c>
      <c r="N47" s="47" t="s">
        <v>101</v>
      </c>
      <c r="P47" s="120">
        <f t="shared" si="0"/>
        <v>21000</v>
      </c>
    </row>
    <row r="48" spans="1:16" s="46" customFormat="1" ht="12.75" customHeight="1">
      <c r="A48" s="46">
        <v>2005</v>
      </c>
      <c r="B48" s="58">
        <v>602</v>
      </c>
      <c r="C48" s="58"/>
      <c r="D48" s="47" t="s">
        <v>16</v>
      </c>
      <c r="E48" s="50">
        <v>38522</v>
      </c>
      <c r="F48" s="50" t="s">
        <v>83</v>
      </c>
      <c r="G48" s="50">
        <v>38699</v>
      </c>
      <c r="H48" s="52">
        <v>0</v>
      </c>
      <c r="I48" s="52">
        <v>0</v>
      </c>
      <c r="J48" s="61">
        <v>7000</v>
      </c>
      <c r="K48" s="52">
        <v>0</v>
      </c>
      <c r="L48" s="47" t="s">
        <v>93</v>
      </c>
      <c r="M48" s="47" t="s">
        <v>84</v>
      </c>
      <c r="N48" s="47" t="s">
        <v>58</v>
      </c>
      <c r="O48" s="48"/>
      <c r="P48" s="120">
        <f t="shared" si="0"/>
        <v>7000</v>
      </c>
    </row>
    <row r="49" spans="4:16" s="46" customFormat="1" ht="11.25">
      <c r="D49" s="48"/>
      <c r="F49" s="48"/>
      <c r="H49" s="120"/>
      <c r="J49" s="120"/>
      <c r="L49" s="48"/>
      <c r="M49" s="48"/>
      <c r="P49" s="120"/>
    </row>
    <row r="50" spans="4:13" s="46" customFormat="1" ht="11.25">
      <c r="D50" s="48"/>
      <c r="L50" s="48"/>
      <c r="M50" s="48"/>
    </row>
    <row r="51" spans="4:16" s="46" customFormat="1" ht="11.25">
      <c r="D51" s="48"/>
      <c r="H51" s="120">
        <f>SUM(H3:H48)</f>
        <v>626100</v>
      </c>
      <c r="J51" s="120">
        <f>SUM(J3:J48)</f>
        <v>144758.55</v>
      </c>
      <c r="L51" s="48"/>
      <c r="M51" s="48"/>
      <c r="P51" s="120">
        <f>SUM(P3:P48)</f>
        <v>770858.55</v>
      </c>
    </row>
    <row r="52" spans="4:13" s="46" customFormat="1" ht="11.25">
      <c r="D52" s="48"/>
      <c r="L52" s="48"/>
      <c r="M52" s="48"/>
    </row>
    <row r="65528" spans="245:247" ht="25.5">
      <c r="IK65528" s="3" t="s">
        <v>1</v>
      </c>
      <c r="IL65528" s="3" t="s">
        <v>7</v>
      </c>
      <c r="IM65528" s="3" t="s">
        <v>8</v>
      </c>
    </row>
    <row r="65529" spans="245:247" ht="12.75">
      <c r="IK65529" s="1" t="s">
        <v>15</v>
      </c>
      <c r="IL65529" s="1" t="s">
        <v>10</v>
      </c>
      <c r="IM65529" s="1" t="s">
        <v>19</v>
      </c>
    </row>
    <row r="65530" spans="245:247" ht="12.75">
      <c r="IK65530" s="1" t="s">
        <v>16</v>
      </c>
      <c r="IL65530" s="1" t="s">
        <v>11</v>
      </c>
      <c r="IM65530" s="1" t="s">
        <v>20</v>
      </c>
    </row>
    <row r="65531" spans="245:247" ht="12.75">
      <c r="IK65531" s="1" t="s">
        <v>17</v>
      </c>
      <c r="IL65531" s="1" t="s">
        <v>12</v>
      </c>
      <c r="IM65531" s="1" t="s">
        <v>21</v>
      </c>
    </row>
    <row r="65532" spans="245:246" ht="12.75">
      <c r="IK65532" s="1" t="s">
        <v>22</v>
      </c>
      <c r="IL65532" s="1" t="s">
        <v>13</v>
      </c>
    </row>
    <row r="65533" ht="12.75">
      <c r="IL65533" s="1" t="s">
        <v>14</v>
      </c>
    </row>
  </sheetData>
  <sheetProtection/>
  <autoFilter ref="A2:N48"/>
  <mergeCells count="1">
    <mergeCell ref="A1:B1"/>
  </mergeCells>
  <dataValidations count="6">
    <dataValidation type="list" allowBlank="1" showInputMessage="1" showErrorMessage="1" sqref="L6:L65536">
      <formula1>$IL$65529:$IL$65533</formula1>
    </dataValidation>
    <dataValidation type="list" allowBlank="1" showInputMessage="1" showErrorMessage="1" sqref="M6:M65536">
      <formula1>$IM$65529:$IV$65531</formula1>
    </dataValidation>
    <dataValidation type="list" allowBlank="1" showInputMessage="1" showErrorMessage="1" sqref="L3:L5">
      <formula1>$IL$65526:$IL$65530</formula1>
    </dataValidation>
    <dataValidation type="list" allowBlank="1" showInputMessage="1" showErrorMessage="1" sqref="M3:M5">
      <formula1>$IM$65526:$IV$65528</formula1>
    </dataValidation>
    <dataValidation type="list" allowBlank="1" showInputMessage="1" showErrorMessage="1" sqref="D6:D65536">
      <formula1>$IK$65529:$IK$65532</formula1>
    </dataValidation>
    <dataValidation type="list" allowBlank="1" showInputMessage="1" showErrorMessage="1" sqref="D3:D5">
      <formula1>$IK$65526:$IK$65529</formula1>
    </dataValidation>
  </dataValidations>
  <printOptions/>
  <pageMargins left="0.75" right="0.75" top="1" bottom="1" header="0.5" footer="0.5"/>
  <pageSetup fitToHeight="33" fitToWidth="1" horizontalDpi="600" verticalDpi="600" orientation="landscape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5533"/>
  <sheetViews>
    <sheetView zoomScale="110" zoomScaleNormal="110" zoomScalePageLayoutView="0" workbookViewId="0" topLeftCell="A1">
      <selection activeCell="N1" sqref="N1:N16384"/>
    </sheetView>
  </sheetViews>
  <sheetFormatPr defaultColWidth="8.00390625" defaultRowHeight="12.75"/>
  <cols>
    <col min="1" max="2" width="4.7109375" style="1" customWidth="1"/>
    <col min="3" max="3" width="7.57421875" style="43" customWidth="1"/>
    <col min="4" max="4" width="11.00390625" style="1" bestFit="1" customWidth="1"/>
    <col min="5" max="5" width="12.7109375" style="1" bestFit="1" customWidth="1"/>
    <col min="6" max="6" width="10.57421875" style="1" bestFit="1" customWidth="1"/>
    <col min="7" max="7" width="10.7109375" style="1" customWidth="1"/>
    <col min="8" max="8" width="13.421875" style="1" customWidth="1"/>
    <col min="9" max="9" width="13.28125" style="1" customWidth="1"/>
    <col min="10" max="10" width="15.421875" style="1" customWidth="1"/>
    <col min="11" max="11" width="15.57421875" style="1" hidden="1" customWidth="1"/>
    <col min="12" max="12" width="18.8515625" style="43" customWidth="1"/>
    <col min="13" max="13" width="2.28125" style="43" customWidth="1"/>
    <col min="14" max="14" width="16.00390625" style="1" hidden="1" customWidth="1"/>
    <col min="15" max="15" width="11.57421875" style="1" bestFit="1" customWidth="1"/>
    <col min="16" max="16" width="9.140625" style="142" hidden="1" customWidth="1"/>
    <col min="17" max="17" width="21.57421875" style="1" customWidth="1"/>
    <col min="18" max="244" width="9.140625" style="1" customWidth="1"/>
    <col min="245" max="245" width="23.140625" style="1" bestFit="1" customWidth="1"/>
    <col min="246" max="246" width="14.28125" style="1" bestFit="1" customWidth="1"/>
    <col min="247" max="16384" width="8.00390625" style="1" customWidth="1"/>
  </cols>
  <sheetData>
    <row r="1" spans="1:16" ht="12.75">
      <c r="A1" s="187" t="s">
        <v>0</v>
      </c>
      <c r="B1" s="187"/>
      <c r="C1" s="1"/>
      <c r="H1" s="45">
        <f>SUBTOTAL(9,H3:H52)</f>
        <v>504800</v>
      </c>
      <c r="I1" s="45">
        <f>SUBTOTAL(9,I3:I52)</f>
        <v>658408.24</v>
      </c>
      <c r="J1" s="45">
        <f>SUBTOTAL(9,J3:J52)</f>
        <v>0</v>
      </c>
      <c r="K1" s="122"/>
      <c r="L1" s="1"/>
      <c r="N1" s="2"/>
      <c r="P1" s="138"/>
    </row>
    <row r="2" spans="1:16" s="125" customFormat="1" ht="51">
      <c r="A2" s="123" t="s">
        <v>23</v>
      </c>
      <c r="B2" s="4" t="s">
        <v>24</v>
      </c>
      <c r="C2" s="4" t="s">
        <v>1</v>
      </c>
      <c r="D2" s="4" t="s">
        <v>2</v>
      </c>
      <c r="E2" s="4" t="s">
        <v>18</v>
      </c>
      <c r="F2" s="4" t="s">
        <v>3</v>
      </c>
      <c r="G2" s="4" t="s">
        <v>4</v>
      </c>
      <c r="H2" s="4" t="s">
        <v>5</v>
      </c>
      <c r="I2" s="4" t="s">
        <v>27</v>
      </c>
      <c r="J2" s="4" t="s">
        <v>25</v>
      </c>
      <c r="K2" s="4" t="s">
        <v>6</v>
      </c>
      <c r="L2" s="4" t="s">
        <v>26</v>
      </c>
      <c r="M2" s="44" t="s">
        <v>102</v>
      </c>
      <c r="N2" s="5" t="s">
        <v>28</v>
      </c>
      <c r="O2" s="124" t="s">
        <v>153</v>
      </c>
      <c r="P2" s="139" t="s">
        <v>168</v>
      </c>
    </row>
    <row r="3" spans="1:16" s="48" customFormat="1" ht="15" customHeight="1">
      <c r="A3" s="48">
        <v>2006</v>
      </c>
      <c r="B3" s="47">
        <v>362</v>
      </c>
      <c r="C3" s="47" t="s">
        <v>15</v>
      </c>
      <c r="D3" s="50">
        <v>38491</v>
      </c>
      <c r="E3" s="50">
        <v>38737</v>
      </c>
      <c r="F3" s="50">
        <v>38758</v>
      </c>
      <c r="G3" s="51">
        <v>4800</v>
      </c>
      <c r="H3" s="51">
        <v>4800</v>
      </c>
      <c r="I3" s="52">
        <v>0</v>
      </c>
      <c r="J3" s="52">
        <v>0</v>
      </c>
      <c r="K3" s="49">
        <f aca="true" t="shared" si="0" ref="K3:K34">SUM(H3,I3,J3)</f>
        <v>4800</v>
      </c>
      <c r="L3" s="47" t="s">
        <v>94</v>
      </c>
      <c r="M3" s="47" t="s">
        <v>86</v>
      </c>
      <c r="O3" s="57">
        <f>G3+I3</f>
        <v>4800</v>
      </c>
      <c r="P3" s="140"/>
    </row>
    <row r="4" spans="1:16" s="48" customFormat="1" ht="15" customHeight="1">
      <c r="A4" s="48">
        <v>2006</v>
      </c>
      <c r="B4" s="47">
        <v>345</v>
      </c>
      <c r="C4" s="47" t="s">
        <v>88</v>
      </c>
      <c r="D4" s="50">
        <v>38348</v>
      </c>
      <c r="E4" s="50">
        <v>38743</v>
      </c>
      <c r="F4" s="50">
        <v>38749</v>
      </c>
      <c r="G4" s="52">
        <v>0</v>
      </c>
      <c r="H4" s="52">
        <v>0</v>
      </c>
      <c r="I4" s="52">
        <v>0</v>
      </c>
      <c r="J4" s="52">
        <v>0</v>
      </c>
      <c r="K4" s="49">
        <f t="shared" si="0"/>
        <v>0</v>
      </c>
      <c r="L4" s="47" t="s">
        <v>112</v>
      </c>
      <c r="M4" s="47" t="s">
        <v>84</v>
      </c>
      <c r="O4" s="57">
        <f aca="true" t="shared" si="1" ref="O4:O52">G4+I4</f>
        <v>0</v>
      </c>
      <c r="P4" s="140"/>
    </row>
    <row r="5" spans="1:16" s="48" customFormat="1" ht="15" customHeight="1">
      <c r="A5" s="48">
        <v>2006</v>
      </c>
      <c r="B5" s="47">
        <v>382</v>
      </c>
      <c r="C5" s="47" t="s">
        <v>16</v>
      </c>
      <c r="D5" s="50">
        <v>38718</v>
      </c>
      <c r="E5" s="50">
        <v>38750</v>
      </c>
      <c r="F5" s="50">
        <v>38756</v>
      </c>
      <c r="G5" s="52">
        <v>0</v>
      </c>
      <c r="H5" s="52">
        <v>0</v>
      </c>
      <c r="I5" s="52">
        <v>2500</v>
      </c>
      <c r="J5" s="52">
        <v>0</v>
      </c>
      <c r="K5" s="49">
        <f t="shared" si="0"/>
        <v>2500</v>
      </c>
      <c r="L5" s="47" t="s">
        <v>13</v>
      </c>
      <c r="M5" s="47" t="s">
        <v>85</v>
      </c>
      <c r="O5" s="57">
        <f t="shared" si="1"/>
        <v>2500</v>
      </c>
      <c r="P5" s="140"/>
    </row>
    <row r="6" spans="1:16" s="48" customFormat="1" ht="15" customHeight="1">
      <c r="A6" s="48">
        <v>2006</v>
      </c>
      <c r="B6" s="47">
        <v>426</v>
      </c>
      <c r="C6" s="47" t="s">
        <v>16</v>
      </c>
      <c r="D6" s="50">
        <v>38736</v>
      </c>
      <c r="E6" s="50">
        <v>38754</v>
      </c>
      <c r="F6" s="50">
        <v>38765</v>
      </c>
      <c r="G6" s="52">
        <v>0</v>
      </c>
      <c r="H6" s="52">
        <v>0</v>
      </c>
      <c r="I6" s="52">
        <v>0</v>
      </c>
      <c r="J6" s="52">
        <v>0</v>
      </c>
      <c r="K6" s="49">
        <f t="shared" si="0"/>
        <v>0</v>
      </c>
      <c r="L6" s="47" t="s">
        <v>94</v>
      </c>
      <c r="M6" s="47" t="s">
        <v>85</v>
      </c>
      <c r="O6" s="57">
        <f t="shared" si="1"/>
        <v>0</v>
      </c>
      <c r="P6" s="140"/>
    </row>
    <row r="7" spans="1:16" s="48" customFormat="1" ht="15" customHeight="1">
      <c r="A7" s="48">
        <v>2006</v>
      </c>
      <c r="B7" s="47">
        <v>442</v>
      </c>
      <c r="C7" s="47" t="s">
        <v>88</v>
      </c>
      <c r="D7" s="50">
        <v>36932</v>
      </c>
      <c r="E7" s="50">
        <v>38758</v>
      </c>
      <c r="F7" s="50">
        <v>38779</v>
      </c>
      <c r="G7" s="52">
        <v>0</v>
      </c>
      <c r="H7" s="52">
        <v>0</v>
      </c>
      <c r="I7" s="52">
        <v>0</v>
      </c>
      <c r="J7" s="52">
        <v>0</v>
      </c>
      <c r="K7" s="49">
        <f t="shared" si="0"/>
        <v>0</v>
      </c>
      <c r="L7" s="47" t="s">
        <v>112</v>
      </c>
      <c r="M7" s="47" t="s">
        <v>84</v>
      </c>
      <c r="O7" s="57">
        <f t="shared" si="1"/>
        <v>0</v>
      </c>
      <c r="P7" s="140"/>
    </row>
    <row r="8" spans="1:16" s="48" customFormat="1" ht="15" customHeight="1">
      <c r="A8" s="48">
        <v>2006</v>
      </c>
      <c r="B8" s="47">
        <v>445</v>
      </c>
      <c r="C8" s="47" t="s">
        <v>88</v>
      </c>
      <c r="D8" s="50">
        <v>38636</v>
      </c>
      <c r="E8" s="50">
        <v>38760</v>
      </c>
      <c r="F8" s="50">
        <v>38771</v>
      </c>
      <c r="G8" s="51">
        <v>0</v>
      </c>
      <c r="H8" s="52">
        <v>0</v>
      </c>
      <c r="I8" s="52">
        <v>0</v>
      </c>
      <c r="J8" s="52">
        <v>0</v>
      </c>
      <c r="K8" s="49">
        <f t="shared" si="0"/>
        <v>0</v>
      </c>
      <c r="L8" s="47" t="s">
        <v>94</v>
      </c>
      <c r="M8" s="47" t="s">
        <v>84</v>
      </c>
      <c r="O8" s="57">
        <f t="shared" si="1"/>
        <v>0</v>
      </c>
      <c r="P8" s="140"/>
    </row>
    <row r="9" spans="1:16" s="48" customFormat="1" ht="15" customHeight="1">
      <c r="A9" s="48">
        <v>2006</v>
      </c>
      <c r="B9" s="47">
        <v>443</v>
      </c>
      <c r="C9" s="47" t="s">
        <v>16</v>
      </c>
      <c r="D9" s="50">
        <v>38702</v>
      </c>
      <c r="E9" s="50">
        <v>38764</v>
      </c>
      <c r="F9" s="50">
        <v>38775</v>
      </c>
      <c r="G9" s="51">
        <v>0</v>
      </c>
      <c r="H9" s="51">
        <v>0</v>
      </c>
      <c r="I9" s="52">
        <v>0</v>
      </c>
      <c r="J9" s="52">
        <v>0</v>
      </c>
      <c r="K9" s="49">
        <f t="shared" si="0"/>
        <v>0</v>
      </c>
      <c r="L9" s="47" t="s">
        <v>94</v>
      </c>
      <c r="M9" s="47" t="s">
        <v>85</v>
      </c>
      <c r="O9" s="57">
        <f t="shared" si="1"/>
        <v>0</v>
      </c>
      <c r="P9" s="140"/>
    </row>
    <row r="10" spans="1:16" s="48" customFormat="1" ht="15" customHeight="1">
      <c r="A10" s="48">
        <v>2006</v>
      </c>
      <c r="B10" s="47">
        <v>441</v>
      </c>
      <c r="C10" s="47" t="s">
        <v>15</v>
      </c>
      <c r="D10" s="50">
        <v>36943</v>
      </c>
      <c r="E10" s="50">
        <v>38764</v>
      </c>
      <c r="F10" s="50">
        <v>38779</v>
      </c>
      <c r="G10" s="52">
        <v>0</v>
      </c>
      <c r="H10" s="52">
        <v>0</v>
      </c>
      <c r="I10" s="52">
        <v>0</v>
      </c>
      <c r="J10" s="52">
        <v>0</v>
      </c>
      <c r="K10" s="49">
        <f t="shared" si="0"/>
        <v>0</v>
      </c>
      <c r="L10" s="47" t="s">
        <v>106</v>
      </c>
      <c r="M10" s="47" t="s">
        <v>84</v>
      </c>
      <c r="O10" s="57">
        <f t="shared" si="1"/>
        <v>0</v>
      </c>
      <c r="P10" s="140"/>
    </row>
    <row r="11" spans="1:16" s="48" customFormat="1" ht="15" customHeight="1">
      <c r="A11" s="48">
        <v>2006</v>
      </c>
      <c r="B11" s="47">
        <v>444</v>
      </c>
      <c r="C11" s="47" t="s">
        <v>16</v>
      </c>
      <c r="D11" s="50">
        <v>38451</v>
      </c>
      <c r="E11" s="50">
        <v>38764</v>
      </c>
      <c r="F11" s="50">
        <v>38775</v>
      </c>
      <c r="G11" s="52">
        <v>0</v>
      </c>
      <c r="H11" s="52">
        <v>0</v>
      </c>
      <c r="I11" s="52">
        <v>23000</v>
      </c>
      <c r="J11" s="52">
        <v>0</v>
      </c>
      <c r="K11" s="49">
        <f t="shared" si="0"/>
        <v>23000</v>
      </c>
      <c r="L11" s="47" t="s">
        <v>106</v>
      </c>
      <c r="M11" s="47" t="s">
        <v>84</v>
      </c>
      <c r="O11" s="57">
        <f t="shared" si="1"/>
        <v>23000</v>
      </c>
      <c r="P11" s="140"/>
    </row>
    <row r="12" spans="1:16" s="48" customFormat="1" ht="15" customHeight="1">
      <c r="A12" s="48">
        <v>2006</v>
      </c>
      <c r="B12" s="47">
        <v>424</v>
      </c>
      <c r="C12" s="47" t="s">
        <v>88</v>
      </c>
      <c r="D12" s="50">
        <v>38537</v>
      </c>
      <c r="E12" s="50">
        <v>38765</v>
      </c>
      <c r="F12" s="50">
        <v>38765</v>
      </c>
      <c r="G12" s="52">
        <v>0</v>
      </c>
      <c r="H12" s="52">
        <v>0</v>
      </c>
      <c r="I12" s="52">
        <v>0</v>
      </c>
      <c r="J12" s="52">
        <v>0</v>
      </c>
      <c r="K12" s="49">
        <f t="shared" si="0"/>
        <v>0</v>
      </c>
      <c r="L12" s="48" t="s">
        <v>105</v>
      </c>
      <c r="M12" s="47" t="s">
        <v>84</v>
      </c>
      <c r="O12" s="57">
        <f t="shared" si="1"/>
        <v>0</v>
      </c>
      <c r="P12" s="140"/>
    </row>
    <row r="13" spans="1:16" s="48" customFormat="1" ht="15" customHeight="1">
      <c r="A13" s="48">
        <v>2006</v>
      </c>
      <c r="B13" s="47">
        <v>488</v>
      </c>
      <c r="C13" s="47" t="s">
        <v>88</v>
      </c>
      <c r="D13" s="50" t="s">
        <v>110</v>
      </c>
      <c r="E13" s="50">
        <v>38772</v>
      </c>
      <c r="F13" s="50">
        <v>38797</v>
      </c>
      <c r="G13" s="52">
        <v>0</v>
      </c>
      <c r="H13" s="52">
        <v>0</v>
      </c>
      <c r="I13" s="52">
        <v>0</v>
      </c>
      <c r="J13" s="52">
        <v>0</v>
      </c>
      <c r="K13" s="49">
        <f t="shared" si="0"/>
        <v>0</v>
      </c>
      <c r="L13" s="47" t="s">
        <v>106</v>
      </c>
      <c r="M13" s="47" t="s">
        <v>84</v>
      </c>
      <c r="O13" s="57">
        <f t="shared" si="1"/>
        <v>0</v>
      </c>
      <c r="P13" s="140"/>
    </row>
    <row r="14" spans="1:16" s="48" customFormat="1" ht="15" customHeight="1">
      <c r="A14" s="48">
        <v>2006</v>
      </c>
      <c r="B14" s="47">
        <v>500</v>
      </c>
      <c r="C14" s="47" t="s">
        <v>88</v>
      </c>
      <c r="D14" s="50">
        <v>38756</v>
      </c>
      <c r="E14" s="50">
        <v>38775</v>
      </c>
      <c r="F14" s="50">
        <v>38789</v>
      </c>
      <c r="G14" s="51">
        <v>0</v>
      </c>
      <c r="H14" s="52">
        <v>0</v>
      </c>
      <c r="I14" s="52">
        <v>0</v>
      </c>
      <c r="J14" s="52">
        <v>0</v>
      </c>
      <c r="K14" s="49">
        <f t="shared" si="0"/>
        <v>0</v>
      </c>
      <c r="L14" s="47" t="s">
        <v>94</v>
      </c>
      <c r="M14" s="47" t="s">
        <v>85</v>
      </c>
      <c r="O14" s="57">
        <f t="shared" si="1"/>
        <v>0</v>
      </c>
      <c r="P14" s="140"/>
    </row>
    <row r="15" spans="1:16" s="48" customFormat="1" ht="15" customHeight="1">
      <c r="A15" s="48">
        <v>2006</v>
      </c>
      <c r="B15" s="47">
        <v>446</v>
      </c>
      <c r="C15" s="47" t="s">
        <v>16</v>
      </c>
      <c r="D15" s="50">
        <v>38764</v>
      </c>
      <c r="E15" s="50">
        <v>38776</v>
      </c>
      <c r="F15" s="50">
        <v>38778</v>
      </c>
      <c r="G15" s="52">
        <v>0</v>
      </c>
      <c r="H15" s="52">
        <v>0</v>
      </c>
      <c r="I15" s="52">
        <v>5000</v>
      </c>
      <c r="J15" s="52">
        <v>0</v>
      </c>
      <c r="K15" s="49">
        <f t="shared" si="0"/>
        <v>5000</v>
      </c>
      <c r="L15" s="47" t="s">
        <v>112</v>
      </c>
      <c r="M15" s="47" t="s">
        <v>84</v>
      </c>
      <c r="O15" s="57">
        <f t="shared" si="1"/>
        <v>5000</v>
      </c>
      <c r="P15" s="140"/>
    </row>
    <row r="16" spans="1:16" s="48" customFormat="1" ht="15" customHeight="1">
      <c r="A16" s="48">
        <v>2006</v>
      </c>
      <c r="B16" s="47">
        <v>521</v>
      </c>
      <c r="C16" s="47" t="s">
        <v>16</v>
      </c>
      <c r="D16" s="50">
        <v>38628</v>
      </c>
      <c r="E16" s="50">
        <v>38790</v>
      </c>
      <c r="F16" s="50">
        <v>38798</v>
      </c>
      <c r="G16" s="51">
        <v>0</v>
      </c>
      <c r="H16" s="52">
        <v>0</v>
      </c>
      <c r="I16" s="52">
        <v>0</v>
      </c>
      <c r="J16" s="52">
        <v>0</v>
      </c>
      <c r="K16" s="49">
        <f t="shared" si="0"/>
        <v>0</v>
      </c>
      <c r="L16" s="47" t="s">
        <v>112</v>
      </c>
      <c r="M16" s="47" t="s">
        <v>84</v>
      </c>
      <c r="O16" s="57">
        <f t="shared" si="1"/>
        <v>0</v>
      </c>
      <c r="P16" s="140"/>
    </row>
    <row r="17" spans="1:16" s="48" customFormat="1" ht="15" customHeight="1">
      <c r="A17" s="48">
        <v>2006</v>
      </c>
      <c r="B17" s="47">
        <v>523</v>
      </c>
      <c r="C17" s="47" t="s">
        <v>15</v>
      </c>
      <c r="D17" s="50">
        <v>38774</v>
      </c>
      <c r="E17" s="50">
        <v>38796</v>
      </c>
      <c r="F17" s="50">
        <v>38799</v>
      </c>
      <c r="G17" s="52">
        <v>0</v>
      </c>
      <c r="H17" s="52">
        <v>0</v>
      </c>
      <c r="I17" s="52">
        <v>170</v>
      </c>
      <c r="J17" s="52">
        <v>0</v>
      </c>
      <c r="K17" s="49">
        <f t="shared" si="0"/>
        <v>170</v>
      </c>
      <c r="L17" s="47" t="s">
        <v>13</v>
      </c>
      <c r="M17" s="47" t="s">
        <v>85</v>
      </c>
      <c r="O17" s="57">
        <f t="shared" si="1"/>
        <v>170</v>
      </c>
      <c r="P17" s="140"/>
    </row>
    <row r="18" spans="1:16" s="48" customFormat="1" ht="17.25" customHeight="1">
      <c r="A18" s="48">
        <v>2006</v>
      </c>
      <c r="B18" s="47">
        <v>522</v>
      </c>
      <c r="C18" s="47" t="s">
        <v>15</v>
      </c>
      <c r="D18" s="50">
        <v>37971</v>
      </c>
      <c r="E18" s="50">
        <v>38796</v>
      </c>
      <c r="F18" s="50">
        <v>38803</v>
      </c>
      <c r="G18" s="52">
        <v>12500</v>
      </c>
      <c r="H18" s="52">
        <v>0</v>
      </c>
      <c r="I18" s="52">
        <v>0</v>
      </c>
      <c r="J18" s="52">
        <v>0</v>
      </c>
      <c r="K18" s="49">
        <f t="shared" si="0"/>
        <v>0</v>
      </c>
      <c r="L18" s="47" t="s">
        <v>108</v>
      </c>
      <c r="M18" s="47" t="s">
        <v>84</v>
      </c>
      <c r="O18" s="57">
        <f t="shared" si="1"/>
        <v>12500</v>
      </c>
      <c r="P18" s="140"/>
    </row>
    <row r="19" spans="1:17" s="129" customFormat="1" ht="98.25" customHeight="1">
      <c r="A19" s="129">
        <v>2006</v>
      </c>
      <c r="B19" s="130">
        <v>626</v>
      </c>
      <c r="C19" s="130" t="s">
        <v>15</v>
      </c>
      <c r="D19" s="131">
        <v>38558</v>
      </c>
      <c r="E19" s="131">
        <v>38803</v>
      </c>
      <c r="F19" s="131">
        <v>38825</v>
      </c>
      <c r="G19" s="132">
        <v>450000</v>
      </c>
      <c r="H19" s="132">
        <v>430000</v>
      </c>
      <c r="I19" s="132">
        <v>0</v>
      </c>
      <c r="J19" s="132">
        <v>0</v>
      </c>
      <c r="K19" s="133">
        <f t="shared" si="0"/>
        <v>430000</v>
      </c>
      <c r="L19" s="130" t="s">
        <v>91</v>
      </c>
      <c r="M19" s="130" t="s">
        <v>84</v>
      </c>
      <c r="O19" s="136">
        <f t="shared" si="1"/>
        <v>450000</v>
      </c>
      <c r="P19" s="141" t="s">
        <v>169</v>
      </c>
      <c r="Q19" s="134" t="s">
        <v>177</v>
      </c>
    </row>
    <row r="20" spans="1:16" s="48" customFormat="1" ht="15" customHeight="1">
      <c r="A20" s="48">
        <v>2006</v>
      </c>
      <c r="B20" s="47">
        <v>627</v>
      </c>
      <c r="C20" s="47" t="s">
        <v>88</v>
      </c>
      <c r="D20" s="50">
        <v>38698</v>
      </c>
      <c r="E20" s="50">
        <v>38804</v>
      </c>
      <c r="F20" s="50">
        <v>38805</v>
      </c>
      <c r="G20" s="51">
        <v>0</v>
      </c>
      <c r="H20" s="51">
        <v>0</v>
      </c>
      <c r="I20" s="52">
        <v>0</v>
      </c>
      <c r="J20" s="52">
        <v>0</v>
      </c>
      <c r="K20" s="49">
        <f t="shared" si="0"/>
        <v>0</v>
      </c>
      <c r="L20" s="47" t="s">
        <v>94</v>
      </c>
      <c r="M20" s="47" t="s">
        <v>84</v>
      </c>
      <c r="O20" s="57">
        <f t="shared" si="1"/>
        <v>0</v>
      </c>
      <c r="P20" s="140"/>
    </row>
    <row r="21" spans="1:16" s="48" customFormat="1" ht="15" customHeight="1">
      <c r="A21" s="48">
        <v>2006</v>
      </c>
      <c r="B21" s="47">
        <v>577</v>
      </c>
      <c r="C21" s="47" t="s">
        <v>88</v>
      </c>
      <c r="D21" s="50">
        <v>38780</v>
      </c>
      <c r="E21" s="50">
        <v>38805</v>
      </c>
      <c r="F21" s="50">
        <v>38813</v>
      </c>
      <c r="G21" s="52">
        <v>0</v>
      </c>
      <c r="H21" s="52">
        <v>0</v>
      </c>
      <c r="I21" s="52">
        <v>0</v>
      </c>
      <c r="J21" s="52">
        <v>0</v>
      </c>
      <c r="K21" s="49">
        <f t="shared" si="0"/>
        <v>0</v>
      </c>
      <c r="L21" s="47" t="s">
        <v>112</v>
      </c>
      <c r="M21" s="47" t="s">
        <v>84</v>
      </c>
      <c r="O21" s="57">
        <f t="shared" si="1"/>
        <v>0</v>
      </c>
      <c r="P21" s="140"/>
    </row>
    <row r="22" spans="1:16" s="48" customFormat="1" ht="15" customHeight="1">
      <c r="A22" s="48">
        <v>2006</v>
      </c>
      <c r="B22" s="47">
        <v>628</v>
      </c>
      <c r="C22" s="47" t="s">
        <v>16</v>
      </c>
      <c r="D22" s="50">
        <v>38801</v>
      </c>
      <c r="E22" s="50">
        <v>38805</v>
      </c>
      <c r="F22" s="50">
        <v>38817</v>
      </c>
      <c r="G22" s="52">
        <v>0</v>
      </c>
      <c r="H22" s="52">
        <v>0</v>
      </c>
      <c r="I22" s="52">
        <v>1351.81</v>
      </c>
      <c r="J22" s="52">
        <v>0</v>
      </c>
      <c r="K22" s="49">
        <f t="shared" si="0"/>
        <v>1351.81</v>
      </c>
      <c r="L22" s="47" t="s">
        <v>13</v>
      </c>
      <c r="M22" s="47" t="s">
        <v>85</v>
      </c>
      <c r="O22" s="57">
        <f t="shared" si="1"/>
        <v>1351.81</v>
      </c>
      <c r="P22" s="140"/>
    </row>
    <row r="23" spans="1:16" s="48" customFormat="1" ht="15" customHeight="1">
      <c r="A23" s="48">
        <v>2006</v>
      </c>
      <c r="B23" s="47">
        <v>578</v>
      </c>
      <c r="C23" s="47" t="s">
        <v>16</v>
      </c>
      <c r="D23" s="50">
        <v>38701</v>
      </c>
      <c r="E23" s="50">
        <v>38806</v>
      </c>
      <c r="F23" s="50">
        <v>38807</v>
      </c>
      <c r="G23" s="52">
        <v>0</v>
      </c>
      <c r="H23" s="52">
        <v>0</v>
      </c>
      <c r="I23" s="52">
        <v>0</v>
      </c>
      <c r="J23" s="52">
        <v>0</v>
      </c>
      <c r="K23" s="49">
        <f t="shared" si="0"/>
        <v>0</v>
      </c>
      <c r="L23" s="47" t="s">
        <v>106</v>
      </c>
      <c r="M23" s="47" t="s">
        <v>84</v>
      </c>
      <c r="O23" s="57">
        <f t="shared" si="1"/>
        <v>0</v>
      </c>
      <c r="P23" s="140"/>
    </row>
    <row r="24" spans="1:16" s="48" customFormat="1" ht="15" customHeight="1">
      <c r="A24" s="48">
        <v>2006</v>
      </c>
      <c r="B24" s="47">
        <v>647</v>
      </c>
      <c r="C24" s="47" t="s">
        <v>88</v>
      </c>
      <c r="D24" s="50">
        <v>38791</v>
      </c>
      <c r="E24" s="50">
        <v>38821</v>
      </c>
      <c r="F24" s="50">
        <v>38835</v>
      </c>
      <c r="G24" s="52">
        <v>0</v>
      </c>
      <c r="H24" s="52">
        <v>0</v>
      </c>
      <c r="I24" s="52">
        <v>0</v>
      </c>
      <c r="J24" s="52">
        <v>0</v>
      </c>
      <c r="K24" s="49">
        <f t="shared" si="0"/>
        <v>0</v>
      </c>
      <c r="L24" s="47" t="s">
        <v>103</v>
      </c>
      <c r="M24" s="47" t="s">
        <v>85</v>
      </c>
      <c r="O24" s="57">
        <f t="shared" si="1"/>
        <v>0</v>
      </c>
      <c r="P24" s="140"/>
    </row>
    <row r="25" spans="1:16" s="48" customFormat="1" ht="15" customHeight="1">
      <c r="A25" s="48">
        <v>2006</v>
      </c>
      <c r="B25" s="47">
        <v>646</v>
      </c>
      <c r="C25" s="47" t="s">
        <v>15</v>
      </c>
      <c r="D25" s="50">
        <v>36634</v>
      </c>
      <c r="E25" s="50">
        <v>38825</v>
      </c>
      <c r="F25" s="50">
        <v>38849</v>
      </c>
      <c r="G25" s="52">
        <v>50000</v>
      </c>
      <c r="H25" s="52">
        <v>30000</v>
      </c>
      <c r="I25" s="52">
        <v>0</v>
      </c>
      <c r="J25" s="52">
        <v>0</v>
      </c>
      <c r="K25" s="49">
        <f t="shared" si="0"/>
        <v>30000</v>
      </c>
      <c r="L25" s="47" t="s">
        <v>106</v>
      </c>
      <c r="M25" s="47" t="s">
        <v>84</v>
      </c>
      <c r="O25" s="57">
        <f t="shared" si="1"/>
        <v>50000</v>
      </c>
      <c r="P25" s="140"/>
    </row>
    <row r="26" spans="1:16" s="48" customFormat="1" ht="15" customHeight="1">
      <c r="A26" s="48">
        <v>2006</v>
      </c>
      <c r="B26" s="47">
        <v>625</v>
      </c>
      <c r="C26" s="47" t="s">
        <v>15</v>
      </c>
      <c r="D26" s="50">
        <v>38509</v>
      </c>
      <c r="E26" s="50">
        <v>38828</v>
      </c>
      <c r="F26" s="50">
        <v>38845</v>
      </c>
      <c r="G26" s="52">
        <v>12500</v>
      </c>
      <c r="H26" s="52">
        <v>0</v>
      </c>
      <c r="I26" s="52">
        <v>0</v>
      </c>
      <c r="J26" s="52">
        <v>0</v>
      </c>
      <c r="K26" s="49">
        <f t="shared" si="0"/>
        <v>0</v>
      </c>
      <c r="L26" s="47" t="s">
        <v>106</v>
      </c>
      <c r="M26" s="47" t="s">
        <v>84</v>
      </c>
      <c r="O26" s="57">
        <f t="shared" si="1"/>
        <v>12500</v>
      </c>
      <c r="P26" s="140"/>
    </row>
    <row r="27" spans="1:16" s="48" customFormat="1" ht="15" customHeight="1">
      <c r="A27" s="48">
        <v>2006</v>
      </c>
      <c r="B27" s="47">
        <v>648</v>
      </c>
      <c r="C27" s="47" t="s">
        <v>16</v>
      </c>
      <c r="D27" s="50">
        <v>38825</v>
      </c>
      <c r="E27" s="50">
        <v>38835</v>
      </c>
      <c r="F27" s="50">
        <v>38840</v>
      </c>
      <c r="G27" s="121">
        <v>0</v>
      </c>
      <c r="H27" s="71">
        <v>0</v>
      </c>
      <c r="I27" s="52">
        <v>0</v>
      </c>
      <c r="J27" s="52">
        <v>0</v>
      </c>
      <c r="K27" s="49">
        <f t="shared" si="0"/>
        <v>0</v>
      </c>
      <c r="L27" s="47" t="s">
        <v>10</v>
      </c>
      <c r="M27" s="47" t="s">
        <v>84</v>
      </c>
      <c r="O27" s="57">
        <f t="shared" si="1"/>
        <v>0</v>
      </c>
      <c r="P27" s="140"/>
    </row>
    <row r="28" spans="1:16" s="48" customFormat="1" ht="15" customHeight="1">
      <c r="A28" s="48">
        <v>2006</v>
      </c>
      <c r="B28" s="47">
        <v>655</v>
      </c>
      <c r="C28" s="47" t="s">
        <v>16</v>
      </c>
      <c r="D28" s="50">
        <v>38804</v>
      </c>
      <c r="E28" s="50">
        <v>38847</v>
      </c>
      <c r="F28" s="50">
        <v>38856</v>
      </c>
      <c r="G28" s="52">
        <v>0</v>
      </c>
      <c r="H28" s="52">
        <v>0</v>
      </c>
      <c r="I28" s="52">
        <v>0</v>
      </c>
      <c r="J28" s="52">
        <v>0</v>
      </c>
      <c r="K28" s="49">
        <f t="shared" si="0"/>
        <v>0</v>
      </c>
      <c r="L28" s="47" t="s">
        <v>94</v>
      </c>
      <c r="M28" s="47" t="s">
        <v>84</v>
      </c>
      <c r="O28" s="57">
        <f t="shared" si="1"/>
        <v>0</v>
      </c>
      <c r="P28" s="140"/>
    </row>
    <row r="29" spans="1:16" s="48" customFormat="1" ht="15" customHeight="1">
      <c r="A29" s="48">
        <v>2006</v>
      </c>
      <c r="B29" s="47">
        <v>654</v>
      </c>
      <c r="C29" s="47" t="s">
        <v>15</v>
      </c>
      <c r="D29" s="50">
        <v>37551</v>
      </c>
      <c r="E29" s="50">
        <v>38855</v>
      </c>
      <c r="F29" s="50">
        <v>38875</v>
      </c>
      <c r="G29" s="52">
        <v>10500</v>
      </c>
      <c r="H29" s="52">
        <v>0</v>
      </c>
      <c r="I29" s="52">
        <v>0</v>
      </c>
      <c r="J29" s="52">
        <v>0</v>
      </c>
      <c r="K29" s="49">
        <f t="shared" si="0"/>
        <v>0</v>
      </c>
      <c r="L29" s="47" t="s">
        <v>106</v>
      </c>
      <c r="M29" s="47" t="s">
        <v>84</v>
      </c>
      <c r="O29" s="57">
        <f t="shared" si="1"/>
        <v>10500</v>
      </c>
      <c r="P29" s="140"/>
    </row>
    <row r="30" spans="1:16" s="48" customFormat="1" ht="15" customHeight="1">
      <c r="A30" s="48">
        <v>2006</v>
      </c>
      <c r="B30" s="47">
        <v>750</v>
      </c>
      <c r="C30" s="47" t="s">
        <v>88</v>
      </c>
      <c r="D30" s="50">
        <v>36829</v>
      </c>
      <c r="E30" s="50">
        <v>38875</v>
      </c>
      <c r="F30" s="50">
        <v>38882</v>
      </c>
      <c r="G30" s="52">
        <v>0</v>
      </c>
      <c r="H30" s="52">
        <v>0</v>
      </c>
      <c r="I30" s="52">
        <v>0</v>
      </c>
      <c r="J30" s="52">
        <v>0</v>
      </c>
      <c r="K30" s="49">
        <f t="shared" si="0"/>
        <v>0</v>
      </c>
      <c r="L30" s="47" t="s">
        <v>106</v>
      </c>
      <c r="M30" s="47" t="s">
        <v>84</v>
      </c>
      <c r="O30" s="57">
        <f t="shared" si="1"/>
        <v>0</v>
      </c>
      <c r="P30" s="140"/>
    </row>
    <row r="31" spans="1:16" s="48" customFormat="1" ht="15" customHeight="1">
      <c r="A31" s="48">
        <v>2006</v>
      </c>
      <c r="B31" s="47">
        <v>785</v>
      </c>
      <c r="C31" s="47" t="s">
        <v>16</v>
      </c>
      <c r="D31" s="50">
        <v>38855</v>
      </c>
      <c r="E31" s="50">
        <v>38883</v>
      </c>
      <c r="F31" s="50">
        <v>38902</v>
      </c>
      <c r="G31" s="52">
        <v>0</v>
      </c>
      <c r="H31" s="52">
        <v>0</v>
      </c>
      <c r="I31" s="52">
        <v>2501.81</v>
      </c>
      <c r="J31" s="52">
        <v>0</v>
      </c>
      <c r="K31" s="49">
        <f t="shared" si="0"/>
        <v>2501.81</v>
      </c>
      <c r="L31" s="47" t="s">
        <v>13</v>
      </c>
      <c r="M31" s="47" t="s">
        <v>85</v>
      </c>
      <c r="O31" s="57">
        <f t="shared" si="1"/>
        <v>2501.81</v>
      </c>
      <c r="P31" s="140"/>
    </row>
    <row r="32" spans="1:16" s="48" customFormat="1" ht="15" customHeight="1">
      <c r="A32" s="48">
        <v>2006</v>
      </c>
      <c r="B32" s="47">
        <v>883</v>
      </c>
      <c r="C32" s="47" t="s">
        <v>16</v>
      </c>
      <c r="D32" s="50">
        <v>38902</v>
      </c>
      <c r="E32" s="50">
        <v>38911</v>
      </c>
      <c r="F32" s="50">
        <v>38911</v>
      </c>
      <c r="G32" s="52">
        <v>0</v>
      </c>
      <c r="H32" s="52">
        <v>0</v>
      </c>
      <c r="I32" s="52">
        <v>84</v>
      </c>
      <c r="J32" s="52">
        <v>0</v>
      </c>
      <c r="K32" s="49">
        <f t="shared" si="0"/>
        <v>84</v>
      </c>
      <c r="L32" s="47" t="s">
        <v>13</v>
      </c>
      <c r="M32" s="47" t="s">
        <v>85</v>
      </c>
      <c r="O32" s="57">
        <f t="shared" si="1"/>
        <v>84</v>
      </c>
      <c r="P32" s="140"/>
    </row>
    <row r="33" spans="1:16" s="48" customFormat="1" ht="15" customHeight="1">
      <c r="A33" s="48">
        <v>2006</v>
      </c>
      <c r="B33" s="47">
        <v>916</v>
      </c>
      <c r="C33" s="47" t="s">
        <v>16</v>
      </c>
      <c r="D33" s="50">
        <v>38904</v>
      </c>
      <c r="E33" s="50">
        <v>38919</v>
      </c>
      <c r="F33" s="50">
        <v>38957</v>
      </c>
      <c r="G33" s="52">
        <v>0</v>
      </c>
      <c r="H33" s="52">
        <v>0</v>
      </c>
      <c r="I33" s="52">
        <v>0</v>
      </c>
      <c r="J33" s="52">
        <v>0</v>
      </c>
      <c r="K33" s="49">
        <f t="shared" si="0"/>
        <v>0</v>
      </c>
      <c r="L33" s="47" t="s">
        <v>13</v>
      </c>
      <c r="M33" s="47" t="s">
        <v>85</v>
      </c>
      <c r="O33" s="57">
        <f t="shared" si="1"/>
        <v>0</v>
      </c>
      <c r="P33" s="140"/>
    </row>
    <row r="34" spans="1:16" s="48" customFormat="1" ht="15" customHeight="1">
      <c r="A34" s="48">
        <v>2006</v>
      </c>
      <c r="B34" s="47">
        <v>854</v>
      </c>
      <c r="C34" s="47" t="s">
        <v>88</v>
      </c>
      <c r="D34" s="50">
        <v>38384</v>
      </c>
      <c r="E34" s="50">
        <v>38924</v>
      </c>
      <c r="F34" s="50">
        <v>38930</v>
      </c>
      <c r="G34" s="52">
        <v>0</v>
      </c>
      <c r="H34" s="52">
        <v>0</v>
      </c>
      <c r="I34" s="52">
        <v>0</v>
      </c>
      <c r="J34" s="52">
        <v>0</v>
      </c>
      <c r="K34" s="49">
        <f t="shared" si="0"/>
        <v>0</v>
      </c>
      <c r="L34" s="47" t="s">
        <v>112</v>
      </c>
      <c r="M34" s="47" t="s">
        <v>84</v>
      </c>
      <c r="O34" s="57">
        <f t="shared" si="1"/>
        <v>0</v>
      </c>
      <c r="P34" s="140"/>
    </row>
    <row r="35" spans="1:16" s="48" customFormat="1" ht="15" customHeight="1">
      <c r="A35" s="48">
        <v>2006</v>
      </c>
      <c r="B35" s="47">
        <v>855</v>
      </c>
      <c r="C35" s="47" t="s">
        <v>15</v>
      </c>
      <c r="D35" s="50">
        <v>38183</v>
      </c>
      <c r="E35" s="50">
        <v>38930</v>
      </c>
      <c r="F35" s="50">
        <v>38931</v>
      </c>
      <c r="G35" s="52">
        <v>0</v>
      </c>
      <c r="H35" s="52">
        <v>0</v>
      </c>
      <c r="I35" s="52">
        <v>0</v>
      </c>
      <c r="J35" s="52">
        <v>0</v>
      </c>
      <c r="K35" s="49">
        <f aca="true" t="shared" si="2" ref="K35:K52">SUM(H35,I35,J35)</f>
        <v>0</v>
      </c>
      <c r="L35" s="47" t="s">
        <v>10</v>
      </c>
      <c r="M35" s="47" t="s">
        <v>84</v>
      </c>
      <c r="O35" s="57">
        <f t="shared" si="1"/>
        <v>0</v>
      </c>
      <c r="P35" s="140"/>
    </row>
    <row r="36" spans="1:16" s="48" customFormat="1" ht="15" customHeight="1">
      <c r="A36" s="48">
        <v>2006</v>
      </c>
      <c r="B36" s="47">
        <v>853</v>
      </c>
      <c r="C36" s="47" t="s">
        <v>15</v>
      </c>
      <c r="D36" s="50">
        <v>38899</v>
      </c>
      <c r="E36" s="50">
        <v>38930</v>
      </c>
      <c r="F36" s="50">
        <v>38931</v>
      </c>
      <c r="G36" s="52">
        <v>15000</v>
      </c>
      <c r="H36" s="52">
        <v>15000</v>
      </c>
      <c r="I36" s="52">
        <v>0</v>
      </c>
      <c r="J36" s="52">
        <v>0</v>
      </c>
      <c r="K36" s="49">
        <f t="shared" si="2"/>
        <v>15000</v>
      </c>
      <c r="L36" s="47" t="s">
        <v>94</v>
      </c>
      <c r="M36" s="47" t="s">
        <v>86</v>
      </c>
      <c r="O36" s="57">
        <f t="shared" si="1"/>
        <v>15000</v>
      </c>
      <c r="P36" s="140"/>
    </row>
    <row r="37" spans="1:16" s="48" customFormat="1" ht="15" customHeight="1">
      <c r="A37" s="48">
        <v>2006</v>
      </c>
      <c r="B37" s="47">
        <v>856</v>
      </c>
      <c r="C37" s="47" t="s">
        <v>15</v>
      </c>
      <c r="D37" s="50">
        <v>38139</v>
      </c>
      <c r="E37" s="50">
        <v>38932</v>
      </c>
      <c r="F37" s="50">
        <v>38933</v>
      </c>
      <c r="G37" s="57">
        <v>0</v>
      </c>
      <c r="H37" s="57">
        <v>0</v>
      </c>
      <c r="I37" s="52">
        <v>550000</v>
      </c>
      <c r="J37" s="52">
        <v>0</v>
      </c>
      <c r="K37" s="49">
        <f t="shared" si="2"/>
        <v>550000</v>
      </c>
      <c r="L37" s="47" t="s">
        <v>109</v>
      </c>
      <c r="M37" s="47" t="s">
        <v>84</v>
      </c>
      <c r="O37" s="57">
        <f t="shared" si="1"/>
        <v>550000</v>
      </c>
      <c r="P37" s="140"/>
    </row>
    <row r="38" spans="1:16" s="48" customFormat="1" ht="15" customHeight="1">
      <c r="A38" s="48">
        <v>2006</v>
      </c>
      <c r="B38" s="47">
        <v>882</v>
      </c>
      <c r="C38" s="47" t="s">
        <v>16</v>
      </c>
      <c r="D38" s="50">
        <v>38811</v>
      </c>
      <c r="E38" s="50">
        <v>38939</v>
      </c>
      <c r="F38" s="50">
        <v>38940</v>
      </c>
      <c r="G38" s="52">
        <v>0</v>
      </c>
      <c r="H38" s="52">
        <v>0</v>
      </c>
      <c r="I38" s="52">
        <v>0</v>
      </c>
      <c r="J38" s="52">
        <v>0</v>
      </c>
      <c r="K38" s="49">
        <f t="shared" si="2"/>
        <v>0</v>
      </c>
      <c r="L38" s="47" t="s">
        <v>94</v>
      </c>
      <c r="M38" s="47" t="s">
        <v>84</v>
      </c>
      <c r="O38" s="57">
        <f t="shared" si="1"/>
        <v>0</v>
      </c>
      <c r="P38" s="140"/>
    </row>
    <row r="39" spans="1:16" s="48" customFormat="1" ht="15" customHeight="1">
      <c r="A39" s="48">
        <v>2006</v>
      </c>
      <c r="B39" s="47">
        <v>881</v>
      </c>
      <c r="C39" s="47" t="s">
        <v>16</v>
      </c>
      <c r="D39" s="50">
        <v>38943</v>
      </c>
      <c r="E39" s="59">
        <v>38950</v>
      </c>
      <c r="F39" s="50">
        <v>38952</v>
      </c>
      <c r="G39" s="52">
        <v>0</v>
      </c>
      <c r="H39" s="52">
        <v>0</v>
      </c>
      <c r="I39" s="52">
        <v>1891.18</v>
      </c>
      <c r="J39" s="52">
        <v>0</v>
      </c>
      <c r="K39" s="49">
        <f t="shared" si="2"/>
        <v>1891.18</v>
      </c>
      <c r="L39" s="47" t="s">
        <v>13</v>
      </c>
      <c r="M39" s="47" t="s">
        <v>85</v>
      </c>
      <c r="O39" s="57">
        <f t="shared" si="1"/>
        <v>1891.18</v>
      </c>
      <c r="P39" s="140"/>
    </row>
    <row r="40" spans="1:16" s="48" customFormat="1" ht="15" customHeight="1">
      <c r="A40" s="48">
        <v>2006</v>
      </c>
      <c r="B40" s="47">
        <v>957</v>
      </c>
      <c r="C40" s="47" t="s">
        <v>15</v>
      </c>
      <c r="D40" s="50">
        <v>38463</v>
      </c>
      <c r="E40" s="50">
        <v>38974</v>
      </c>
      <c r="F40" s="50">
        <v>38982</v>
      </c>
      <c r="G40" s="52">
        <v>25000</v>
      </c>
      <c r="H40" s="52">
        <v>5000</v>
      </c>
      <c r="I40" s="52">
        <v>0</v>
      </c>
      <c r="J40" s="52">
        <v>0</v>
      </c>
      <c r="K40" s="49">
        <f t="shared" si="2"/>
        <v>5000</v>
      </c>
      <c r="L40" s="47" t="s">
        <v>106</v>
      </c>
      <c r="M40" s="47" t="s">
        <v>84</v>
      </c>
      <c r="O40" s="57">
        <f t="shared" si="1"/>
        <v>25000</v>
      </c>
      <c r="P40" s="140"/>
    </row>
    <row r="41" spans="1:16" s="48" customFormat="1" ht="15" customHeight="1">
      <c r="A41" s="48">
        <v>2006</v>
      </c>
      <c r="B41" s="47">
        <v>958</v>
      </c>
      <c r="C41" s="47" t="s">
        <v>88</v>
      </c>
      <c r="D41" s="50">
        <v>38874</v>
      </c>
      <c r="E41" s="50">
        <v>38975</v>
      </c>
      <c r="F41" s="50">
        <v>38982</v>
      </c>
      <c r="G41" s="52">
        <v>0</v>
      </c>
      <c r="H41" s="52">
        <v>0</v>
      </c>
      <c r="I41" s="52">
        <v>0</v>
      </c>
      <c r="J41" s="52">
        <v>0</v>
      </c>
      <c r="K41" s="49">
        <f t="shared" si="2"/>
        <v>0</v>
      </c>
      <c r="L41" s="47" t="s">
        <v>94</v>
      </c>
      <c r="M41" s="47" t="s">
        <v>85</v>
      </c>
      <c r="O41" s="57">
        <f t="shared" si="1"/>
        <v>0</v>
      </c>
      <c r="P41" s="140"/>
    </row>
    <row r="42" spans="1:16" s="48" customFormat="1" ht="15" customHeight="1">
      <c r="A42" s="48">
        <v>2006</v>
      </c>
      <c r="B42" s="47">
        <v>991</v>
      </c>
      <c r="C42" s="47" t="s">
        <v>16</v>
      </c>
      <c r="D42" s="50">
        <v>38787</v>
      </c>
      <c r="E42" s="50">
        <v>38975</v>
      </c>
      <c r="F42" s="50">
        <v>38992</v>
      </c>
      <c r="G42" s="52">
        <v>0</v>
      </c>
      <c r="H42" s="52">
        <v>0</v>
      </c>
      <c r="I42" s="52">
        <v>550</v>
      </c>
      <c r="J42" s="52">
        <v>0</v>
      </c>
      <c r="K42" s="49">
        <f t="shared" si="2"/>
        <v>550</v>
      </c>
      <c r="L42" s="47" t="s">
        <v>13</v>
      </c>
      <c r="M42" s="47" t="s">
        <v>85</v>
      </c>
      <c r="O42" s="57">
        <f t="shared" si="1"/>
        <v>550</v>
      </c>
      <c r="P42" s="140"/>
    </row>
    <row r="43" spans="1:16" s="48" customFormat="1" ht="15" customHeight="1">
      <c r="A43" s="48">
        <v>2007</v>
      </c>
      <c r="B43" s="47">
        <v>38</v>
      </c>
      <c r="C43" s="47" t="s">
        <v>88</v>
      </c>
      <c r="D43" s="50">
        <v>38985</v>
      </c>
      <c r="E43" s="50">
        <v>38994</v>
      </c>
      <c r="F43" s="50">
        <v>39086</v>
      </c>
      <c r="G43" s="51">
        <v>0</v>
      </c>
      <c r="H43" s="52">
        <v>0</v>
      </c>
      <c r="I43" s="52">
        <v>0</v>
      </c>
      <c r="J43" s="52">
        <v>0</v>
      </c>
      <c r="K43" s="49">
        <f t="shared" si="2"/>
        <v>0</v>
      </c>
      <c r="L43" s="47" t="s">
        <v>114</v>
      </c>
      <c r="M43" s="47" t="s">
        <v>85</v>
      </c>
      <c r="O43" s="57">
        <f t="shared" si="1"/>
        <v>0</v>
      </c>
      <c r="P43" s="140"/>
    </row>
    <row r="44" spans="1:16" s="48" customFormat="1" ht="15" customHeight="1">
      <c r="A44" s="48">
        <v>2006</v>
      </c>
      <c r="B44" s="47">
        <v>1026</v>
      </c>
      <c r="C44" s="47" t="s">
        <v>16</v>
      </c>
      <c r="D44" s="50">
        <v>37667</v>
      </c>
      <c r="E44" s="50">
        <v>39003</v>
      </c>
      <c r="F44" s="50">
        <v>39016</v>
      </c>
      <c r="G44" s="52">
        <v>0</v>
      </c>
      <c r="H44" s="52">
        <v>0</v>
      </c>
      <c r="I44" s="52">
        <v>0</v>
      </c>
      <c r="J44" s="52">
        <v>0</v>
      </c>
      <c r="K44" s="49">
        <f t="shared" si="2"/>
        <v>0</v>
      </c>
      <c r="L44" s="47" t="s">
        <v>105</v>
      </c>
      <c r="M44" s="47" t="s">
        <v>84</v>
      </c>
      <c r="O44" s="57">
        <f t="shared" si="1"/>
        <v>0</v>
      </c>
      <c r="P44" s="140"/>
    </row>
    <row r="45" spans="1:16" s="48" customFormat="1" ht="15" customHeight="1">
      <c r="A45" s="48">
        <v>2006</v>
      </c>
      <c r="B45" s="47">
        <v>1047</v>
      </c>
      <c r="C45" s="47" t="s">
        <v>88</v>
      </c>
      <c r="D45" s="50">
        <v>38902</v>
      </c>
      <c r="E45" s="50">
        <v>39016</v>
      </c>
      <c r="F45" s="50">
        <v>39021</v>
      </c>
      <c r="G45" s="52">
        <v>0</v>
      </c>
      <c r="H45" s="52">
        <v>0</v>
      </c>
      <c r="I45" s="52">
        <v>0</v>
      </c>
      <c r="J45" s="52">
        <v>0</v>
      </c>
      <c r="K45" s="49">
        <f t="shared" si="2"/>
        <v>0</v>
      </c>
      <c r="L45" s="47" t="s">
        <v>104</v>
      </c>
      <c r="M45" s="47" t="s">
        <v>85</v>
      </c>
      <c r="O45" s="57">
        <f t="shared" si="1"/>
        <v>0</v>
      </c>
      <c r="P45" s="140"/>
    </row>
    <row r="46" spans="1:16" s="48" customFormat="1" ht="15" customHeight="1">
      <c r="A46" s="48">
        <v>2006</v>
      </c>
      <c r="B46" s="47">
        <v>1084</v>
      </c>
      <c r="C46" s="47" t="s">
        <v>16</v>
      </c>
      <c r="D46" s="50">
        <v>36676</v>
      </c>
      <c r="E46" s="50">
        <v>39016</v>
      </c>
      <c r="F46" s="50">
        <v>39036</v>
      </c>
      <c r="G46" s="52">
        <v>0</v>
      </c>
      <c r="H46" s="52">
        <v>0</v>
      </c>
      <c r="I46" s="52">
        <v>0</v>
      </c>
      <c r="J46" s="52">
        <v>0</v>
      </c>
      <c r="K46" s="49">
        <f t="shared" si="2"/>
        <v>0</v>
      </c>
      <c r="L46" s="47" t="s">
        <v>106</v>
      </c>
      <c r="M46" s="47" t="s">
        <v>84</v>
      </c>
      <c r="O46" s="57">
        <f t="shared" si="1"/>
        <v>0</v>
      </c>
      <c r="P46" s="140"/>
    </row>
    <row r="47" spans="1:16" s="48" customFormat="1" ht="15" customHeight="1">
      <c r="A47" s="48">
        <v>2006</v>
      </c>
      <c r="B47" s="47">
        <v>1109</v>
      </c>
      <c r="C47" s="47" t="s">
        <v>15</v>
      </c>
      <c r="D47" s="50">
        <v>38139</v>
      </c>
      <c r="E47" s="50">
        <v>39036</v>
      </c>
      <c r="F47" s="50">
        <v>39043</v>
      </c>
      <c r="G47" s="52">
        <v>40000</v>
      </c>
      <c r="H47" s="52">
        <v>20000</v>
      </c>
      <c r="I47" s="52">
        <v>0</v>
      </c>
      <c r="J47" s="52">
        <v>0</v>
      </c>
      <c r="K47" s="49">
        <f t="shared" si="2"/>
        <v>20000</v>
      </c>
      <c r="L47" s="47" t="s">
        <v>112</v>
      </c>
      <c r="M47" s="47" t="s">
        <v>84</v>
      </c>
      <c r="O47" s="57">
        <f t="shared" si="1"/>
        <v>40000</v>
      </c>
      <c r="P47" s="140"/>
    </row>
    <row r="48" spans="1:16" s="48" customFormat="1" ht="15" customHeight="1">
      <c r="A48" s="48">
        <v>2007</v>
      </c>
      <c r="B48" s="47">
        <v>16</v>
      </c>
      <c r="C48" s="47" t="s">
        <v>16</v>
      </c>
      <c r="D48" s="50">
        <v>39022</v>
      </c>
      <c r="E48" s="50">
        <v>39044</v>
      </c>
      <c r="F48" s="50">
        <v>39065</v>
      </c>
      <c r="G48" s="51">
        <v>0</v>
      </c>
      <c r="H48" s="52">
        <v>0</v>
      </c>
      <c r="I48" s="52">
        <v>0</v>
      </c>
      <c r="J48" s="52">
        <v>0</v>
      </c>
      <c r="K48" s="49">
        <f t="shared" si="2"/>
        <v>0</v>
      </c>
      <c r="L48" s="47" t="s">
        <v>94</v>
      </c>
      <c r="M48" s="47" t="s">
        <v>85</v>
      </c>
      <c r="O48" s="57">
        <f t="shared" si="1"/>
        <v>0</v>
      </c>
      <c r="P48" s="140"/>
    </row>
    <row r="49" spans="1:16" s="48" customFormat="1" ht="15" customHeight="1">
      <c r="A49" s="48">
        <v>2007</v>
      </c>
      <c r="B49" s="47">
        <v>17</v>
      </c>
      <c r="C49" s="47" t="s">
        <v>16</v>
      </c>
      <c r="D49" s="50">
        <v>38502</v>
      </c>
      <c r="E49" s="50">
        <v>39062</v>
      </c>
      <c r="F49" s="50">
        <v>39069</v>
      </c>
      <c r="G49" s="51">
        <v>0</v>
      </c>
      <c r="H49" s="51">
        <v>0</v>
      </c>
      <c r="I49" s="52">
        <v>70880</v>
      </c>
      <c r="J49" s="52">
        <v>0</v>
      </c>
      <c r="K49" s="49">
        <f t="shared" si="2"/>
        <v>70880</v>
      </c>
      <c r="L49" s="47" t="s">
        <v>112</v>
      </c>
      <c r="M49" s="47" t="s">
        <v>84</v>
      </c>
      <c r="O49" s="57">
        <f t="shared" si="1"/>
        <v>70880</v>
      </c>
      <c r="P49" s="140"/>
    </row>
    <row r="50" spans="1:16" s="48" customFormat="1" ht="15" customHeight="1">
      <c r="A50" s="48">
        <v>2007</v>
      </c>
      <c r="B50" s="47">
        <v>18</v>
      </c>
      <c r="C50" s="47" t="s">
        <v>16</v>
      </c>
      <c r="D50" s="50">
        <v>39041</v>
      </c>
      <c r="E50" s="50">
        <v>39062</v>
      </c>
      <c r="F50" s="50">
        <v>39069</v>
      </c>
      <c r="G50" s="51">
        <v>0</v>
      </c>
      <c r="H50" s="52">
        <v>0</v>
      </c>
      <c r="I50" s="52">
        <v>0</v>
      </c>
      <c r="J50" s="52">
        <v>0</v>
      </c>
      <c r="K50" s="49">
        <f t="shared" si="2"/>
        <v>0</v>
      </c>
      <c r="L50" s="47" t="s">
        <v>94</v>
      </c>
      <c r="M50" s="47" t="s">
        <v>85</v>
      </c>
      <c r="O50" s="57">
        <f t="shared" si="1"/>
        <v>0</v>
      </c>
      <c r="P50" s="140"/>
    </row>
    <row r="51" spans="1:16" s="48" customFormat="1" ht="15" customHeight="1">
      <c r="A51" s="48">
        <v>2007</v>
      </c>
      <c r="B51" s="47">
        <v>44</v>
      </c>
      <c r="C51" s="47" t="s">
        <v>16</v>
      </c>
      <c r="D51" s="50">
        <v>38674</v>
      </c>
      <c r="E51" s="50">
        <v>39062</v>
      </c>
      <c r="F51" s="50">
        <v>39091</v>
      </c>
      <c r="G51" s="51">
        <v>0</v>
      </c>
      <c r="H51" s="52">
        <v>0</v>
      </c>
      <c r="I51" s="52">
        <v>0</v>
      </c>
      <c r="J51" s="52">
        <v>0</v>
      </c>
      <c r="K51" s="49">
        <f t="shared" si="2"/>
        <v>0</v>
      </c>
      <c r="L51" s="47" t="s">
        <v>113</v>
      </c>
      <c r="M51" s="47" t="s">
        <v>84</v>
      </c>
      <c r="O51" s="57">
        <f t="shared" si="1"/>
        <v>0</v>
      </c>
      <c r="P51" s="140"/>
    </row>
    <row r="52" spans="1:16" s="48" customFormat="1" ht="15" customHeight="1">
      <c r="A52" s="48">
        <v>2007</v>
      </c>
      <c r="B52" s="47">
        <v>37</v>
      </c>
      <c r="C52" s="47" t="s">
        <v>16</v>
      </c>
      <c r="D52" s="50">
        <v>39071</v>
      </c>
      <c r="E52" s="50">
        <v>39073</v>
      </c>
      <c r="F52" s="50">
        <v>39085</v>
      </c>
      <c r="G52" s="51">
        <v>0</v>
      </c>
      <c r="H52" s="52">
        <v>0</v>
      </c>
      <c r="I52" s="52">
        <v>479.44</v>
      </c>
      <c r="J52" s="52">
        <v>0</v>
      </c>
      <c r="K52" s="49">
        <f t="shared" si="2"/>
        <v>479.44</v>
      </c>
      <c r="L52" s="47" t="s">
        <v>111</v>
      </c>
      <c r="M52" s="47" t="s">
        <v>85</v>
      </c>
      <c r="O52" s="57">
        <f t="shared" si="1"/>
        <v>479.44</v>
      </c>
      <c r="P52" s="140"/>
    </row>
    <row r="53" spans="3:16" s="46" customFormat="1" ht="15" customHeight="1">
      <c r="C53" s="48"/>
      <c r="E53" s="48"/>
      <c r="G53" s="121"/>
      <c r="I53" s="120"/>
      <c r="L53" s="48"/>
      <c r="M53" s="48"/>
      <c r="O53" s="121"/>
      <c r="P53" s="140"/>
    </row>
    <row r="54" spans="3:16" s="46" customFormat="1" ht="11.25">
      <c r="C54" s="48"/>
      <c r="E54" s="48"/>
      <c r="L54" s="48"/>
      <c r="M54" s="48"/>
      <c r="P54" s="140"/>
    </row>
    <row r="55" spans="3:16" s="46" customFormat="1" ht="11.25">
      <c r="C55" s="48"/>
      <c r="E55" s="48"/>
      <c r="G55" s="121">
        <f>SUM(G3:G52)</f>
        <v>620300</v>
      </c>
      <c r="I55" s="120">
        <f>SUM(I3:I52)</f>
        <v>658408.24</v>
      </c>
      <c r="L55" s="48"/>
      <c r="M55" s="48"/>
      <c r="O55" s="121">
        <f>SUM(O3:O52)</f>
        <v>1278708.24</v>
      </c>
      <c r="P55" s="140"/>
    </row>
    <row r="56" spans="3:16" s="46" customFormat="1" ht="11.25">
      <c r="C56" s="48"/>
      <c r="E56" s="48"/>
      <c r="L56" s="48"/>
      <c r="M56" s="48"/>
      <c r="P56" s="140"/>
    </row>
    <row r="57" spans="3:16" s="46" customFormat="1" ht="11.25">
      <c r="C57" s="48"/>
      <c r="E57" s="48"/>
      <c r="L57" s="48"/>
      <c r="M57" s="48"/>
      <c r="P57" s="140"/>
    </row>
    <row r="58" spans="3:16" s="46" customFormat="1" ht="11.25">
      <c r="C58" s="48"/>
      <c r="E58" s="48"/>
      <c r="L58" s="48"/>
      <c r="M58" s="48"/>
      <c r="P58" s="140"/>
    </row>
    <row r="59" spans="3:16" s="46" customFormat="1" ht="11.25">
      <c r="C59" s="48"/>
      <c r="E59" s="48"/>
      <c r="L59" s="48"/>
      <c r="M59" s="48"/>
      <c r="P59" s="140"/>
    </row>
    <row r="65528" spans="245:247" ht="25.5">
      <c r="IK65528" s="3" t="s">
        <v>1</v>
      </c>
      <c r="IL65528" s="3" t="s">
        <v>7</v>
      </c>
      <c r="IM65528" s="3" t="s">
        <v>8</v>
      </c>
    </row>
    <row r="65529" spans="245:247" ht="12.75">
      <c r="IK65529" s="1" t="s">
        <v>15</v>
      </c>
      <c r="IL65529" s="1" t="s">
        <v>10</v>
      </c>
      <c r="IM65529" s="1" t="s">
        <v>19</v>
      </c>
    </row>
    <row r="65530" spans="245:247" ht="12.75">
      <c r="IK65530" s="1" t="s">
        <v>16</v>
      </c>
      <c r="IL65530" s="1" t="s">
        <v>11</v>
      </c>
      <c r="IM65530" s="1" t="s">
        <v>20</v>
      </c>
    </row>
    <row r="65531" spans="245:247" ht="12.75">
      <c r="IK65531" s="1" t="s">
        <v>17</v>
      </c>
      <c r="IL65531" s="1" t="s">
        <v>12</v>
      </c>
      <c r="IM65531" s="1" t="s">
        <v>21</v>
      </c>
    </row>
    <row r="65532" spans="245:246" ht="12.75">
      <c r="IK65532" s="1" t="s">
        <v>22</v>
      </c>
      <c r="IL65532" s="1" t="s">
        <v>13</v>
      </c>
    </row>
    <row r="65533" ht="12.75">
      <c r="IL65533" s="1" t="s">
        <v>14</v>
      </c>
    </row>
  </sheetData>
  <sheetProtection/>
  <autoFilter ref="A2:M52"/>
  <mergeCells count="1">
    <mergeCell ref="A1:B1"/>
  </mergeCells>
  <dataValidations count="6">
    <dataValidation type="list" allowBlank="1" showInputMessage="1" showErrorMessage="1" sqref="L4 L6:L65536">
      <formula1>$IL$65529:$IL$65536</formula1>
    </dataValidation>
    <dataValidation type="list" allowBlank="1" showInputMessage="1" showErrorMessage="1" sqref="M6:M65536">
      <formula1>$IM$65529:$IV$65531</formula1>
    </dataValidation>
    <dataValidation type="list" allowBlank="1" showInputMessage="1" showErrorMessage="1" sqref="L3 L5">
      <formula1>$IL$65523:$IL$65527</formula1>
    </dataValidation>
    <dataValidation type="list" allowBlank="1" showInputMessage="1" showErrorMessage="1" sqref="M3:M5">
      <formula1>$IM$65523:$IV$65525</formula1>
    </dataValidation>
    <dataValidation type="list" allowBlank="1" showInputMessage="1" showErrorMessage="1" sqref="C7:C8 C10:C65536">
      <formula1>$IK$65529:$IK$65532</formula1>
    </dataValidation>
    <dataValidation type="list" allowBlank="1" showInputMessage="1" showErrorMessage="1" sqref="C3:C6 C9">
      <formula1>$IK$65523:$IK$65526</formula1>
    </dataValidation>
  </dataValidations>
  <printOptions/>
  <pageMargins left="0.75" right="0.75" top="1" bottom="1" header="0.5" footer="0.5"/>
  <pageSetup fitToHeight="37" fitToWidth="1" horizontalDpi="600" verticalDpi="600" orientation="landscape" paperSize="9" scale="9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5518"/>
  <sheetViews>
    <sheetView zoomScale="110" zoomScaleNormal="110" zoomScalePageLayoutView="0" workbookViewId="0" topLeftCell="I1">
      <selection activeCell="O2" sqref="O2"/>
    </sheetView>
  </sheetViews>
  <sheetFormatPr defaultColWidth="8.00390625" defaultRowHeight="12.75"/>
  <cols>
    <col min="1" max="1" width="5.57421875" style="137" customWidth="1"/>
    <col min="2" max="3" width="6.00390625" style="167" customWidth="1"/>
    <col min="4" max="4" width="7.28125" style="156" customWidth="1"/>
    <col min="5" max="5" width="12.421875" style="137" customWidth="1"/>
    <col min="6" max="6" width="10.140625" style="151" customWidth="1"/>
    <col min="7" max="7" width="12.28125" style="137" customWidth="1"/>
    <col min="8" max="8" width="14.140625" style="156" customWidth="1"/>
    <col min="9" max="9" width="12.00390625" style="156" customWidth="1"/>
    <col min="10" max="10" width="14.7109375" style="137" customWidth="1"/>
    <col min="11" max="11" width="12.140625" style="137" customWidth="1"/>
    <col min="12" max="12" width="18.8515625" style="168" customWidth="1"/>
    <col min="13" max="13" width="8.7109375" style="156" customWidth="1"/>
    <col min="14" max="14" width="16.00390625" style="137" customWidth="1"/>
    <col min="15" max="241" width="9.140625" style="137" customWidth="1"/>
    <col min="242" max="242" width="23.140625" style="137" bestFit="1" customWidth="1"/>
    <col min="243" max="243" width="14.28125" style="137" bestFit="1" customWidth="1"/>
    <col min="244" max="16384" width="8.00390625" style="137" customWidth="1"/>
  </cols>
  <sheetData>
    <row r="1" spans="1:14" ht="13.5" customHeight="1">
      <c r="A1" s="187" t="s">
        <v>0</v>
      </c>
      <c r="B1" s="187"/>
      <c r="C1" s="4"/>
      <c r="D1" s="137"/>
      <c r="H1" s="152">
        <f>SUM(H3:H74)</f>
        <v>672552.2</v>
      </c>
      <c r="I1" s="153">
        <f>SUM(I3:I73)</f>
        <v>405100</v>
      </c>
      <c r="J1" s="154">
        <f>SUM(J3:J73)</f>
        <v>143142.88</v>
      </c>
      <c r="K1" s="45"/>
      <c r="L1" s="155"/>
      <c r="N1" s="2"/>
    </row>
    <row r="2" spans="1:14" s="125" customFormat="1" ht="51">
      <c r="A2" s="123" t="s">
        <v>23</v>
      </c>
      <c r="B2" s="126" t="s">
        <v>24</v>
      </c>
      <c r="C2" s="126" t="s">
        <v>141</v>
      </c>
      <c r="D2" s="4" t="s">
        <v>1</v>
      </c>
      <c r="E2" s="4" t="s">
        <v>2</v>
      </c>
      <c r="F2" s="150" t="s">
        <v>18</v>
      </c>
      <c r="G2" s="4" t="s">
        <v>3</v>
      </c>
      <c r="H2" s="4" t="s">
        <v>4</v>
      </c>
      <c r="I2" s="4" t="s">
        <v>5</v>
      </c>
      <c r="J2" s="4" t="s">
        <v>27</v>
      </c>
      <c r="K2" s="4" t="s">
        <v>25</v>
      </c>
      <c r="L2" s="53" t="s">
        <v>26</v>
      </c>
      <c r="M2" s="44" t="s">
        <v>87</v>
      </c>
      <c r="N2" s="4" t="s">
        <v>28</v>
      </c>
    </row>
    <row r="3" spans="1:13" s="48" customFormat="1" ht="13.5" customHeight="1">
      <c r="A3" s="48">
        <v>2007</v>
      </c>
      <c r="B3" s="47">
        <v>67</v>
      </c>
      <c r="C3" s="47">
        <v>2007</v>
      </c>
      <c r="D3" s="47" t="s">
        <v>88</v>
      </c>
      <c r="E3" s="50">
        <v>37294</v>
      </c>
      <c r="F3" s="131">
        <v>39085</v>
      </c>
      <c r="G3" s="50">
        <v>39101</v>
      </c>
      <c r="H3" s="51">
        <v>0</v>
      </c>
      <c r="I3" s="52">
        <v>0</v>
      </c>
      <c r="J3" s="52">
        <v>0</v>
      </c>
      <c r="K3" s="52">
        <v>0</v>
      </c>
      <c r="L3" s="157" t="s">
        <v>93</v>
      </c>
      <c r="M3" s="47" t="s">
        <v>84</v>
      </c>
    </row>
    <row r="4" spans="1:13" s="48" customFormat="1" ht="13.5" customHeight="1">
      <c r="A4" s="48">
        <v>2007</v>
      </c>
      <c r="B4" s="47">
        <v>52</v>
      </c>
      <c r="C4" s="47">
        <v>2007</v>
      </c>
      <c r="D4" s="47" t="s">
        <v>16</v>
      </c>
      <c r="E4" s="50">
        <v>39078</v>
      </c>
      <c r="F4" s="131">
        <v>39088</v>
      </c>
      <c r="G4" s="50">
        <v>39101</v>
      </c>
      <c r="H4" s="52">
        <v>0</v>
      </c>
      <c r="I4" s="52">
        <v>0</v>
      </c>
      <c r="J4" s="52">
        <v>1200</v>
      </c>
      <c r="K4" s="52">
        <v>0</v>
      </c>
      <c r="L4" s="157" t="s">
        <v>111</v>
      </c>
      <c r="M4" s="47" t="s">
        <v>85</v>
      </c>
    </row>
    <row r="5" spans="1:13" s="48" customFormat="1" ht="13.5" customHeight="1">
      <c r="A5" s="48">
        <v>2007</v>
      </c>
      <c r="B5" s="47">
        <v>53</v>
      </c>
      <c r="C5" s="47">
        <v>2007</v>
      </c>
      <c r="D5" s="47" t="s">
        <v>16</v>
      </c>
      <c r="E5" s="50">
        <v>37270</v>
      </c>
      <c r="F5" s="131">
        <v>39092</v>
      </c>
      <c r="G5" s="50">
        <v>39098</v>
      </c>
      <c r="H5" s="51">
        <v>0</v>
      </c>
      <c r="I5" s="52">
        <v>0</v>
      </c>
      <c r="J5" s="52">
        <v>0</v>
      </c>
      <c r="K5" s="52">
        <v>0</v>
      </c>
      <c r="L5" s="158" t="s">
        <v>91</v>
      </c>
      <c r="M5" s="47" t="s">
        <v>84</v>
      </c>
    </row>
    <row r="6" spans="1:13" s="48" customFormat="1" ht="13.5" customHeight="1">
      <c r="A6" s="48">
        <v>2007</v>
      </c>
      <c r="B6" s="47">
        <v>101</v>
      </c>
      <c r="C6" s="47">
        <v>2007</v>
      </c>
      <c r="D6" s="47" t="s">
        <v>88</v>
      </c>
      <c r="E6" s="50">
        <v>39021</v>
      </c>
      <c r="F6" s="131">
        <v>39099</v>
      </c>
      <c r="G6" s="50">
        <v>39114</v>
      </c>
      <c r="H6" s="51">
        <v>0</v>
      </c>
      <c r="I6" s="52">
        <v>0</v>
      </c>
      <c r="J6" s="52">
        <v>0</v>
      </c>
      <c r="K6" s="52">
        <v>0</v>
      </c>
      <c r="L6" s="157" t="s">
        <v>94</v>
      </c>
      <c r="M6" s="47" t="s">
        <v>85</v>
      </c>
    </row>
    <row r="7" spans="1:13" s="48" customFormat="1" ht="13.5" customHeight="1">
      <c r="A7" s="48">
        <v>2007</v>
      </c>
      <c r="B7" s="47">
        <v>149</v>
      </c>
      <c r="C7" s="47">
        <v>2007</v>
      </c>
      <c r="D7" s="47" t="s">
        <v>16</v>
      </c>
      <c r="E7" s="50">
        <v>39049</v>
      </c>
      <c r="F7" s="131">
        <v>39100</v>
      </c>
      <c r="G7" s="50">
        <v>39132</v>
      </c>
      <c r="H7" s="51">
        <v>0</v>
      </c>
      <c r="I7" s="52">
        <v>0</v>
      </c>
      <c r="J7" s="52">
        <v>0</v>
      </c>
      <c r="K7" s="52">
        <v>0</v>
      </c>
      <c r="L7" s="157" t="s">
        <v>94</v>
      </c>
      <c r="M7" s="47" t="s">
        <v>85</v>
      </c>
    </row>
    <row r="8" spans="1:13" s="48" customFormat="1" ht="13.5" customHeight="1">
      <c r="A8" s="48">
        <v>2007</v>
      </c>
      <c r="B8" s="47">
        <v>66</v>
      </c>
      <c r="C8" s="47">
        <v>2007</v>
      </c>
      <c r="D8" s="47" t="s">
        <v>88</v>
      </c>
      <c r="E8" s="50">
        <v>38621</v>
      </c>
      <c r="F8" s="131">
        <v>39102</v>
      </c>
      <c r="G8" s="50">
        <v>39104</v>
      </c>
      <c r="H8" s="51">
        <v>0</v>
      </c>
      <c r="I8" s="52">
        <v>0</v>
      </c>
      <c r="J8" s="52">
        <v>0</v>
      </c>
      <c r="K8" s="52">
        <v>0</v>
      </c>
      <c r="L8" s="157" t="s">
        <v>93</v>
      </c>
      <c r="M8" s="47" t="s">
        <v>84</v>
      </c>
    </row>
    <row r="9" spans="1:13" s="48" customFormat="1" ht="13.5" customHeight="1">
      <c r="A9" s="48">
        <v>2007</v>
      </c>
      <c r="B9" s="47">
        <v>68</v>
      </c>
      <c r="C9" s="47">
        <v>2007</v>
      </c>
      <c r="D9" s="47" t="s">
        <v>88</v>
      </c>
      <c r="E9" s="50">
        <v>38894</v>
      </c>
      <c r="F9" s="131">
        <v>39104</v>
      </c>
      <c r="G9" s="50">
        <v>39106</v>
      </c>
      <c r="H9" s="51">
        <v>0</v>
      </c>
      <c r="I9" s="52">
        <v>0</v>
      </c>
      <c r="J9" s="52">
        <v>0</v>
      </c>
      <c r="K9" s="52">
        <v>0</v>
      </c>
      <c r="L9" s="157" t="s">
        <v>112</v>
      </c>
      <c r="M9" s="47" t="s">
        <v>84</v>
      </c>
    </row>
    <row r="10" spans="1:13" s="48" customFormat="1" ht="13.5" customHeight="1">
      <c r="A10" s="48">
        <v>2007</v>
      </c>
      <c r="B10" s="47">
        <v>139</v>
      </c>
      <c r="C10" s="47">
        <v>2007</v>
      </c>
      <c r="D10" s="47" t="s">
        <v>15</v>
      </c>
      <c r="E10" s="50">
        <v>38564</v>
      </c>
      <c r="F10" s="131">
        <v>39106</v>
      </c>
      <c r="G10" s="59">
        <v>39134</v>
      </c>
      <c r="H10" s="52">
        <v>0</v>
      </c>
      <c r="I10" s="52">
        <v>0</v>
      </c>
      <c r="J10" s="52">
        <v>0</v>
      </c>
      <c r="K10" s="52">
        <v>0</v>
      </c>
      <c r="L10" s="157" t="s">
        <v>91</v>
      </c>
      <c r="M10" s="47" t="s">
        <v>84</v>
      </c>
    </row>
    <row r="11" spans="1:13" s="48" customFormat="1" ht="13.5" customHeight="1">
      <c r="A11" s="48">
        <v>2007</v>
      </c>
      <c r="B11" s="47">
        <v>102</v>
      </c>
      <c r="C11" s="47">
        <v>2007</v>
      </c>
      <c r="D11" s="47" t="s">
        <v>88</v>
      </c>
      <c r="E11" s="50">
        <v>38890</v>
      </c>
      <c r="F11" s="131">
        <v>39107</v>
      </c>
      <c r="G11" s="50">
        <v>39113</v>
      </c>
      <c r="H11" s="52">
        <v>0</v>
      </c>
      <c r="I11" s="52">
        <v>0</v>
      </c>
      <c r="J11" s="52">
        <v>0</v>
      </c>
      <c r="K11" s="52">
        <v>0</v>
      </c>
      <c r="L11" s="157" t="s">
        <v>93</v>
      </c>
      <c r="M11" s="47" t="s">
        <v>84</v>
      </c>
    </row>
    <row r="12" spans="1:13" s="48" customFormat="1" ht="13.5" customHeight="1">
      <c r="A12" s="48">
        <v>2007</v>
      </c>
      <c r="B12" s="47">
        <v>105</v>
      </c>
      <c r="C12" s="47">
        <v>2007</v>
      </c>
      <c r="D12" s="47" t="s">
        <v>16</v>
      </c>
      <c r="E12" s="50">
        <v>37135</v>
      </c>
      <c r="F12" s="131">
        <v>39115</v>
      </c>
      <c r="G12" s="50">
        <v>39119</v>
      </c>
      <c r="H12" s="52">
        <v>0</v>
      </c>
      <c r="I12" s="52">
        <v>0</v>
      </c>
      <c r="J12" s="52">
        <v>0</v>
      </c>
      <c r="K12" s="52">
        <v>0</v>
      </c>
      <c r="L12" s="157" t="s">
        <v>93</v>
      </c>
      <c r="M12" s="47" t="s">
        <v>84</v>
      </c>
    </row>
    <row r="13" spans="1:13" s="48" customFormat="1" ht="13.5" customHeight="1">
      <c r="A13" s="48">
        <v>2007</v>
      </c>
      <c r="B13" s="47">
        <v>138</v>
      </c>
      <c r="C13" s="47">
        <v>2007</v>
      </c>
      <c r="D13" s="47" t="s">
        <v>16</v>
      </c>
      <c r="E13" s="50">
        <v>38467</v>
      </c>
      <c r="F13" s="131">
        <v>39119</v>
      </c>
      <c r="G13" s="50">
        <v>39128</v>
      </c>
      <c r="H13" s="52">
        <v>0</v>
      </c>
      <c r="I13" s="52">
        <v>0</v>
      </c>
      <c r="J13" s="52">
        <v>0</v>
      </c>
      <c r="K13" s="52">
        <v>0</v>
      </c>
      <c r="L13" s="157" t="s">
        <v>112</v>
      </c>
      <c r="M13" s="47" t="s">
        <v>84</v>
      </c>
    </row>
    <row r="14" spans="1:13" s="48" customFormat="1" ht="13.5" customHeight="1">
      <c r="A14" s="48">
        <v>2007</v>
      </c>
      <c r="B14" s="47">
        <v>152</v>
      </c>
      <c r="C14" s="47">
        <v>2007</v>
      </c>
      <c r="D14" s="47" t="s">
        <v>15</v>
      </c>
      <c r="E14" s="50">
        <v>36951</v>
      </c>
      <c r="F14" s="131">
        <v>39135</v>
      </c>
      <c r="G14" s="50">
        <v>39142</v>
      </c>
      <c r="H14" s="52">
        <v>12000</v>
      </c>
      <c r="I14" s="52">
        <v>0</v>
      </c>
      <c r="J14" s="52">
        <v>0</v>
      </c>
      <c r="K14" s="52">
        <v>0</v>
      </c>
      <c r="L14" s="157" t="s">
        <v>93</v>
      </c>
      <c r="M14" s="47" t="s">
        <v>84</v>
      </c>
    </row>
    <row r="15" spans="1:13" s="48" customFormat="1" ht="13.5" customHeight="1">
      <c r="A15" s="48">
        <v>2007</v>
      </c>
      <c r="B15" s="47">
        <v>151</v>
      </c>
      <c r="C15" s="47">
        <v>2007</v>
      </c>
      <c r="D15" s="47" t="s">
        <v>16</v>
      </c>
      <c r="E15" s="50">
        <v>39080</v>
      </c>
      <c r="F15" s="131">
        <v>39140</v>
      </c>
      <c r="G15" s="50">
        <v>39146</v>
      </c>
      <c r="H15" s="51">
        <v>0</v>
      </c>
      <c r="I15" s="52">
        <v>0</v>
      </c>
      <c r="J15" s="52">
        <v>0</v>
      </c>
      <c r="K15" s="52">
        <v>0</v>
      </c>
      <c r="L15" s="157" t="s">
        <v>10</v>
      </c>
      <c r="M15" s="47" t="s">
        <v>84</v>
      </c>
    </row>
    <row r="16" spans="1:13" s="48" customFormat="1" ht="13.5" customHeight="1">
      <c r="A16" s="48">
        <v>2007</v>
      </c>
      <c r="B16" s="47">
        <v>205</v>
      </c>
      <c r="C16" s="47">
        <v>2007</v>
      </c>
      <c r="D16" s="47" t="s">
        <v>16</v>
      </c>
      <c r="E16" s="50">
        <v>38782</v>
      </c>
      <c r="F16" s="131">
        <v>39140</v>
      </c>
      <c r="G16" s="50">
        <v>39161</v>
      </c>
      <c r="H16" s="52">
        <v>0</v>
      </c>
      <c r="I16" s="52">
        <v>0</v>
      </c>
      <c r="J16" s="52">
        <v>4114</v>
      </c>
      <c r="K16" s="52">
        <v>0</v>
      </c>
      <c r="L16" s="157" t="s">
        <v>94</v>
      </c>
      <c r="M16" s="47" t="s">
        <v>86</v>
      </c>
    </row>
    <row r="17" spans="1:13" s="48" customFormat="1" ht="13.5" customHeight="1">
      <c r="A17" s="48">
        <v>2007</v>
      </c>
      <c r="B17" s="47">
        <v>204</v>
      </c>
      <c r="C17" s="47">
        <v>2007</v>
      </c>
      <c r="D17" s="47" t="s">
        <v>88</v>
      </c>
      <c r="E17" s="50">
        <v>39108</v>
      </c>
      <c r="F17" s="131">
        <v>39141</v>
      </c>
      <c r="G17" s="50">
        <v>39161</v>
      </c>
      <c r="H17" s="52">
        <v>0</v>
      </c>
      <c r="I17" s="52">
        <v>0</v>
      </c>
      <c r="J17" s="52">
        <v>0</v>
      </c>
      <c r="K17" s="52">
        <v>0</v>
      </c>
      <c r="L17" s="157" t="s">
        <v>94</v>
      </c>
      <c r="M17" s="47" t="s">
        <v>85</v>
      </c>
    </row>
    <row r="18" spans="1:13" s="48" customFormat="1" ht="13.5" customHeight="1">
      <c r="A18" s="48">
        <v>2007</v>
      </c>
      <c r="B18" s="47">
        <v>150</v>
      </c>
      <c r="C18" s="47">
        <v>2007</v>
      </c>
      <c r="D18" s="47" t="s">
        <v>88</v>
      </c>
      <c r="E18" s="50">
        <v>39121</v>
      </c>
      <c r="F18" s="131">
        <v>39141</v>
      </c>
      <c r="G18" s="50">
        <v>39146</v>
      </c>
      <c r="H18" s="51">
        <v>0</v>
      </c>
      <c r="I18" s="52">
        <v>0</v>
      </c>
      <c r="J18" s="52">
        <v>0</v>
      </c>
      <c r="K18" s="52">
        <v>0</v>
      </c>
      <c r="L18" s="157" t="s">
        <v>103</v>
      </c>
      <c r="M18" s="47" t="s">
        <v>86</v>
      </c>
    </row>
    <row r="19" spans="1:13" s="48" customFormat="1" ht="13.5" customHeight="1">
      <c r="A19" s="48">
        <v>2007</v>
      </c>
      <c r="B19" s="47">
        <v>316</v>
      </c>
      <c r="C19" s="47">
        <v>2007</v>
      </c>
      <c r="D19" s="47" t="s">
        <v>16</v>
      </c>
      <c r="E19" s="50">
        <v>38925</v>
      </c>
      <c r="F19" s="131">
        <v>39164</v>
      </c>
      <c r="G19" s="50">
        <v>39188</v>
      </c>
      <c r="H19" s="51">
        <v>0</v>
      </c>
      <c r="I19" s="52">
        <v>0</v>
      </c>
      <c r="J19" s="52">
        <v>0</v>
      </c>
      <c r="K19" s="52">
        <v>0</v>
      </c>
      <c r="L19" s="157" t="s">
        <v>93</v>
      </c>
      <c r="M19" s="47" t="s">
        <v>84</v>
      </c>
    </row>
    <row r="20" spans="1:13" s="48" customFormat="1" ht="13.5" customHeight="1">
      <c r="A20" s="48">
        <v>2007</v>
      </c>
      <c r="B20" s="47">
        <v>360</v>
      </c>
      <c r="C20" s="47">
        <v>2007</v>
      </c>
      <c r="D20" s="47" t="s">
        <v>15</v>
      </c>
      <c r="E20" s="50">
        <v>39092</v>
      </c>
      <c r="F20" s="131">
        <v>39168</v>
      </c>
      <c r="G20" s="50">
        <v>39225</v>
      </c>
      <c r="H20" s="51">
        <v>12500</v>
      </c>
      <c r="I20" s="52">
        <v>0</v>
      </c>
      <c r="J20" s="52">
        <v>0</v>
      </c>
      <c r="K20" s="52">
        <v>0</v>
      </c>
      <c r="L20" s="157" t="s">
        <v>91</v>
      </c>
      <c r="M20" s="47" t="s">
        <v>84</v>
      </c>
    </row>
    <row r="21" spans="1:13" s="48" customFormat="1" ht="13.5" customHeight="1">
      <c r="A21" s="48">
        <v>2007</v>
      </c>
      <c r="B21" s="47">
        <v>314</v>
      </c>
      <c r="C21" s="47">
        <v>2007</v>
      </c>
      <c r="D21" s="47" t="s">
        <v>16</v>
      </c>
      <c r="E21" s="50">
        <v>38702</v>
      </c>
      <c r="F21" s="131">
        <v>39175</v>
      </c>
      <c r="G21" s="50">
        <v>39196</v>
      </c>
      <c r="H21" s="51">
        <v>0</v>
      </c>
      <c r="I21" s="52">
        <v>0</v>
      </c>
      <c r="J21" s="52">
        <v>0</v>
      </c>
      <c r="K21" s="52">
        <v>0</v>
      </c>
      <c r="L21" s="157" t="s">
        <v>93</v>
      </c>
      <c r="M21" s="47" t="s">
        <v>84</v>
      </c>
    </row>
    <row r="22" spans="1:13" s="48" customFormat="1" ht="13.5" customHeight="1">
      <c r="A22" s="48">
        <v>2007</v>
      </c>
      <c r="B22" s="47">
        <v>315</v>
      </c>
      <c r="C22" s="47">
        <v>2007</v>
      </c>
      <c r="D22" s="47" t="s">
        <v>16</v>
      </c>
      <c r="E22" s="50">
        <v>38924</v>
      </c>
      <c r="F22" s="131">
        <v>39178</v>
      </c>
      <c r="G22" s="50">
        <v>39189</v>
      </c>
      <c r="H22" s="51">
        <v>0</v>
      </c>
      <c r="I22" s="52">
        <v>0</v>
      </c>
      <c r="J22" s="52">
        <v>0</v>
      </c>
      <c r="K22" s="52">
        <v>0</v>
      </c>
      <c r="L22" s="157" t="s">
        <v>93</v>
      </c>
      <c r="M22" s="47" t="s">
        <v>84</v>
      </c>
    </row>
    <row r="23" spans="1:13" s="48" customFormat="1" ht="13.5" customHeight="1">
      <c r="A23" s="48">
        <v>2007</v>
      </c>
      <c r="B23" s="47">
        <v>361</v>
      </c>
      <c r="C23" s="47">
        <v>2007</v>
      </c>
      <c r="D23" s="47" t="s">
        <v>16</v>
      </c>
      <c r="E23" s="50">
        <v>39004</v>
      </c>
      <c r="F23" s="131">
        <v>39224</v>
      </c>
      <c r="G23" s="50">
        <v>39233</v>
      </c>
      <c r="H23" s="51">
        <v>0</v>
      </c>
      <c r="I23" s="52">
        <v>0</v>
      </c>
      <c r="J23" s="52">
        <v>0</v>
      </c>
      <c r="K23" s="52">
        <v>0</v>
      </c>
      <c r="L23" s="157" t="s">
        <v>112</v>
      </c>
      <c r="M23" s="47" t="s">
        <v>84</v>
      </c>
    </row>
    <row r="24" spans="1:13" s="48" customFormat="1" ht="13.5" customHeight="1">
      <c r="A24" s="48">
        <v>2007</v>
      </c>
      <c r="B24" s="47">
        <v>364</v>
      </c>
      <c r="C24" s="47">
        <v>2007</v>
      </c>
      <c r="D24" s="47" t="s">
        <v>16</v>
      </c>
      <c r="E24" s="50">
        <v>39204</v>
      </c>
      <c r="F24" s="131">
        <v>39226</v>
      </c>
      <c r="G24" s="50">
        <v>39232</v>
      </c>
      <c r="H24" s="52">
        <v>0</v>
      </c>
      <c r="I24" s="52">
        <v>0</v>
      </c>
      <c r="J24" s="52">
        <v>80</v>
      </c>
      <c r="K24" s="52">
        <v>0</v>
      </c>
      <c r="L24" s="157" t="s">
        <v>111</v>
      </c>
      <c r="M24" s="47" t="s">
        <v>84</v>
      </c>
    </row>
    <row r="25" spans="1:13" s="48" customFormat="1" ht="13.5" customHeight="1">
      <c r="A25" s="48">
        <v>2007</v>
      </c>
      <c r="B25" s="47">
        <v>362</v>
      </c>
      <c r="C25" s="47">
        <v>2007</v>
      </c>
      <c r="D25" s="47" t="s">
        <v>16</v>
      </c>
      <c r="E25" s="50">
        <v>38847</v>
      </c>
      <c r="F25" s="131">
        <v>39227</v>
      </c>
      <c r="G25" s="50">
        <v>39233</v>
      </c>
      <c r="H25" s="51">
        <v>0</v>
      </c>
      <c r="I25" s="52">
        <v>0</v>
      </c>
      <c r="J25" s="52">
        <v>0</v>
      </c>
      <c r="K25" s="52">
        <v>0</v>
      </c>
      <c r="L25" s="157" t="s">
        <v>112</v>
      </c>
      <c r="M25" s="47" t="s">
        <v>84</v>
      </c>
    </row>
    <row r="26" spans="1:13" s="48" customFormat="1" ht="13.5" customHeight="1">
      <c r="A26" s="48">
        <v>2007</v>
      </c>
      <c r="B26" s="47">
        <v>363</v>
      </c>
      <c r="C26" s="47">
        <v>2007</v>
      </c>
      <c r="D26" s="47" t="s">
        <v>16</v>
      </c>
      <c r="E26" s="50">
        <v>39159</v>
      </c>
      <c r="F26" s="131">
        <v>39227</v>
      </c>
      <c r="G26" s="50">
        <v>39233</v>
      </c>
      <c r="H26" s="51">
        <v>0</v>
      </c>
      <c r="I26" s="52">
        <v>0</v>
      </c>
      <c r="J26" s="52">
        <v>0</v>
      </c>
      <c r="K26" s="52">
        <v>0</v>
      </c>
      <c r="L26" s="157" t="s">
        <v>112</v>
      </c>
      <c r="M26" s="47" t="s">
        <v>84</v>
      </c>
    </row>
    <row r="27" spans="1:13" s="48" customFormat="1" ht="13.5" customHeight="1">
      <c r="A27" s="48">
        <v>2007</v>
      </c>
      <c r="B27" s="47">
        <v>365</v>
      </c>
      <c r="C27" s="47">
        <v>2007</v>
      </c>
      <c r="D27" s="47" t="s">
        <v>15</v>
      </c>
      <c r="E27" s="50">
        <v>37516</v>
      </c>
      <c r="F27" s="131">
        <v>39231</v>
      </c>
      <c r="G27" s="50">
        <v>39233</v>
      </c>
      <c r="H27" s="51">
        <v>59500</v>
      </c>
      <c r="I27" s="52">
        <v>39500</v>
      </c>
      <c r="J27" s="52">
        <v>0</v>
      </c>
      <c r="K27" s="52">
        <v>0</v>
      </c>
      <c r="L27" s="157" t="s">
        <v>93</v>
      </c>
      <c r="M27" s="47" t="s">
        <v>84</v>
      </c>
    </row>
    <row r="28" spans="1:13" ht="13.5" customHeight="1">
      <c r="A28" s="48">
        <v>2007</v>
      </c>
      <c r="B28" s="159">
        <v>340</v>
      </c>
      <c r="C28" s="47">
        <v>2007</v>
      </c>
      <c r="D28" s="47" t="s">
        <v>15</v>
      </c>
      <c r="E28" s="160">
        <v>39191</v>
      </c>
      <c r="F28" s="131">
        <v>39205</v>
      </c>
      <c r="G28" s="160">
        <v>39213</v>
      </c>
      <c r="H28" s="51">
        <v>4902.2</v>
      </c>
      <c r="I28" s="52">
        <v>0</v>
      </c>
      <c r="J28" s="52">
        <v>0</v>
      </c>
      <c r="K28" s="52">
        <v>0</v>
      </c>
      <c r="L28" s="161" t="s">
        <v>94</v>
      </c>
      <c r="M28" s="159" t="s">
        <v>85</v>
      </c>
    </row>
    <row r="29" spans="1:13" ht="13.5" customHeight="1">
      <c r="A29" s="48">
        <v>2007</v>
      </c>
      <c r="B29" s="159">
        <v>387</v>
      </c>
      <c r="C29" s="47">
        <v>2007</v>
      </c>
      <c r="D29" s="47" t="s">
        <v>15</v>
      </c>
      <c r="E29" s="160">
        <v>38722</v>
      </c>
      <c r="F29" s="131">
        <v>39232</v>
      </c>
      <c r="G29" s="160">
        <v>39239</v>
      </c>
      <c r="H29" s="51">
        <v>2700</v>
      </c>
      <c r="I29" s="52">
        <v>0</v>
      </c>
      <c r="J29" s="52">
        <v>0</v>
      </c>
      <c r="K29" s="52">
        <v>0</v>
      </c>
      <c r="L29" s="161" t="s">
        <v>106</v>
      </c>
      <c r="M29" s="159" t="s">
        <v>84</v>
      </c>
    </row>
    <row r="30" spans="1:13" ht="13.5" customHeight="1">
      <c r="A30" s="48">
        <v>2007</v>
      </c>
      <c r="B30" s="159">
        <v>406</v>
      </c>
      <c r="C30" s="47">
        <v>2007</v>
      </c>
      <c r="D30" s="47" t="s">
        <v>16</v>
      </c>
      <c r="E30" s="160">
        <v>38911</v>
      </c>
      <c r="F30" s="131">
        <v>39244</v>
      </c>
      <c r="G30" s="160">
        <v>39252</v>
      </c>
      <c r="H30" s="51">
        <v>0</v>
      </c>
      <c r="I30" s="52">
        <v>0</v>
      </c>
      <c r="J30" s="52">
        <v>0</v>
      </c>
      <c r="K30" s="52">
        <v>0</v>
      </c>
      <c r="L30" s="161" t="s">
        <v>94</v>
      </c>
      <c r="M30" s="159" t="s">
        <v>85</v>
      </c>
    </row>
    <row r="31" spans="1:13" ht="13.5" customHeight="1">
      <c r="A31" s="48">
        <v>2007</v>
      </c>
      <c r="B31" s="159">
        <v>402</v>
      </c>
      <c r="C31" s="47">
        <v>2007</v>
      </c>
      <c r="D31" s="47" t="s">
        <v>16</v>
      </c>
      <c r="E31" s="160">
        <v>39162</v>
      </c>
      <c r="F31" s="131">
        <v>39238</v>
      </c>
      <c r="G31" s="160">
        <v>39246</v>
      </c>
      <c r="H31" s="51">
        <v>0</v>
      </c>
      <c r="I31" s="52">
        <v>0</v>
      </c>
      <c r="J31" s="52">
        <v>0</v>
      </c>
      <c r="K31" s="52">
        <v>0</v>
      </c>
      <c r="L31" s="161" t="s">
        <v>94</v>
      </c>
      <c r="M31" s="159" t="s">
        <v>85</v>
      </c>
    </row>
    <row r="32" spans="1:13" ht="13.5" customHeight="1">
      <c r="A32" s="48">
        <v>2007</v>
      </c>
      <c r="B32" s="159">
        <v>422</v>
      </c>
      <c r="C32" s="47">
        <v>2007</v>
      </c>
      <c r="D32" s="47" t="s">
        <v>15</v>
      </c>
      <c r="E32" s="160">
        <v>37442</v>
      </c>
      <c r="F32" s="131">
        <v>39288</v>
      </c>
      <c r="G32" s="160">
        <v>39288</v>
      </c>
      <c r="H32" s="51">
        <v>0</v>
      </c>
      <c r="I32" s="52">
        <v>0</v>
      </c>
      <c r="J32" s="52">
        <v>0</v>
      </c>
      <c r="K32" s="52">
        <v>0</v>
      </c>
      <c r="L32" s="161" t="s">
        <v>106</v>
      </c>
      <c r="M32" s="159" t="s">
        <v>84</v>
      </c>
    </row>
    <row r="33" spans="1:13" ht="13.5" customHeight="1">
      <c r="A33" s="48">
        <v>2007</v>
      </c>
      <c r="B33" s="159">
        <v>413</v>
      </c>
      <c r="C33" s="47">
        <v>2007</v>
      </c>
      <c r="D33" s="47" t="s">
        <v>15</v>
      </c>
      <c r="E33" s="162">
        <v>38314</v>
      </c>
      <c r="F33" s="163">
        <v>39132</v>
      </c>
      <c r="G33" s="162">
        <v>39142</v>
      </c>
      <c r="H33" s="52">
        <v>0</v>
      </c>
      <c r="I33" s="52">
        <v>0</v>
      </c>
      <c r="J33" s="52">
        <v>0</v>
      </c>
      <c r="K33" s="52">
        <v>0</v>
      </c>
      <c r="L33" s="157" t="s">
        <v>103</v>
      </c>
      <c r="M33" s="159" t="s">
        <v>85</v>
      </c>
    </row>
    <row r="34" spans="1:13" ht="13.5" customHeight="1">
      <c r="A34" s="48">
        <v>2007</v>
      </c>
      <c r="B34" s="159">
        <v>490</v>
      </c>
      <c r="C34" s="47">
        <v>2007</v>
      </c>
      <c r="D34" s="47" t="s">
        <v>15</v>
      </c>
      <c r="E34" s="160">
        <v>38097</v>
      </c>
      <c r="F34" s="131">
        <v>39283</v>
      </c>
      <c r="G34" s="160">
        <v>39289</v>
      </c>
      <c r="H34" s="51">
        <v>12500</v>
      </c>
      <c r="I34" s="52">
        <v>0</v>
      </c>
      <c r="J34" s="52">
        <v>0</v>
      </c>
      <c r="K34" s="52">
        <v>0</v>
      </c>
      <c r="L34" s="161" t="s">
        <v>106</v>
      </c>
      <c r="M34" s="159" t="s">
        <v>84</v>
      </c>
    </row>
    <row r="35" spans="1:13" ht="13.5" customHeight="1">
      <c r="A35" s="48">
        <v>2007</v>
      </c>
      <c r="B35" s="159">
        <v>503</v>
      </c>
      <c r="C35" s="47">
        <v>2007</v>
      </c>
      <c r="D35" s="47" t="s">
        <v>15</v>
      </c>
      <c r="E35" s="160" t="s">
        <v>115</v>
      </c>
      <c r="F35" s="131">
        <v>39275</v>
      </c>
      <c r="G35" s="160">
        <v>39289</v>
      </c>
      <c r="H35" s="51">
        <v>110000</v>
      </c>
      <c r="I35" s="52">
        <v>90000</v>
      </c>
      <c r="J35" s="52">
        <v>0</v>
      </c>
      <c r="K35" s="52">
        <v>0</v>
      </c>
      <c r="L35" s="161" t="s">
        <v>106</v>
      </c>
      <c r="M35" s="159" t="s">
        <v>84</v>
      </c>
    </row>
    <row r="36" spans="1:13" ht="13.5" customHeight="1">
      <c r="A36" s="48">
        <v>2007</v>
      </c>
      <c r="B36" s="159">
        <v>501</v>
      </c>
      <c r="C36" s="47">
        <v>2007</v>
      </c>
      <c r="D36" s="47" t="s">
        <v>16</v>
      </c>
      <c r="E36" s="160" t="s">
        <v>115</v>
      </c>
      <c r="F36" s="131">
        <v>39275</v>
      </c>
      <c r="G36" s="160">
        <v>39289</v>
      </c>
      <c r="H36" s="52">
        <v>0</v>
      </c>
      <c r="I36" s="52">
        <v>0</v>
      </c>
      <c r="J36" s="52">
        <v>0</v>
      </c>
      <c r="K36" s="52">
        <v>0</v>
      </c>
      <c r="L36" s="161" t="s">
        <v>106</v>
      </c>
      <c r="M36" s="159" t="s">
        <v>84</v>
      </c>
    </row>
    <row r="37" spans="1:13" ht="13.5" customHeight="1">
      <c r="A37" s="48">
        <v>2007</v>
      </c>
      <c r="B37" s="159">
        <v>502</v>
      </c>
      <c r="C37" s="47">
        <v>2007</v>
      </c>
      <c r="D37" s="47" t="s">
        <v>15</v>
      </c>
      <c r="E37" s="160">
        <v>39238</v>
      </c>
      <c r="F37" s="131">
        <v>39283</v>
      </c>
      <c r="G37" s="160">
        <v>39294</v>
      </c>
      <c r="H37" s="52">
        <v>850</v>
      </c>
      <c r="I37" s="52">
        <v>0</v>
      </c>
      <c r="J37" s="52">
        <v>0</v>
      </c>
      <c r="K37" s="52">
        <v>0</v>
      </c>
      <c r="L37" s="157" t="s">
        <v>103</v>
      </c>
      <c r="M37" s="159" t="s">
        <v>85</v>
      </c>
    </row>
    <row r="38" spans="1:12" s="151" customFormat="1" ht="111" customHeight="1">
      <c r="A38" s="129">
        <v>2007</v>
      </c>
      <c r="B38" s="130">
        <v>500</v>
      </c>
      <c r="C38" s="130">
        <v>2007</v>
      </c>
      <c r="D38" s="130" t="s">
        <v>15</v>
      </c>
      <c r="E38" s="163">
        <v>39224</v>
      </c>
      <c r="F38" s="163">
        <v>39239</v>
      </c>
      <c r="G38" s="163">
        <v>39290</v>
      </c>
      <c r="H38" s="164">
        <v>0</v>
      </c>
      <c r="I38" s="132">
        <v>0</v>
      </c>
      <c r="J38" s="132">
        <v>0</v>
      </c>
      <c r="K38" s="132">
        <v>0</v>
      </c>
      <c r="L38" s="165" t="s">
        <v>91</v>
      </c>
    </row>
    <row r="39" spans="1:12" ht="13.5" customHeight="1">
      <c r="A39" s="48">
        <v>2007</v>
      </c>
      <c r="B39" s="159">
        <v>505</v>
      </c>
      <c r="C39" s="47">
        <v>2007</v>
      </c>
      <c r="D39" s="47" t="s">
        <v>16</v>
      </c>
      <c r="E39" s="160">
        <v>39264</v>
      </c>
      <c r="F39" s="131">
        <v>39280</v>
      </c>
      <c r="G39" s="160">
        <v>39296</v>
      </c>
      <c r="H39" s="51">
        <v>0</v>
      </c>
      <c r="I39" s="52">
        <v>0</v>
      </c>
      <c r="J39" s="52">
        <v>0</v>
      </c>
      <c r="K39" s="52">
        <v>0</v>
      </c>
      <c r="L39" s="161" t="s">
        <v>94</v>
      </c>
    </row>
    <row r="40" spans="1:12" ht="13.5" customHeight="1">
      <c r="A40" s="48">
        <v>2007</v>
      </c>
      <c r="B40" s="159">
        <v>506</v>
      </c>
      <c r="C40" s="47">
        <v>2007</v>
      </c>
      <c r="D40" s="47" t="s">
        <v>16</v>
      </c>
      <c r="E40" s="160">
        <v>39261</v>
      </c>
      <c r="F40" s="131">
        <v>39280</v>
      </c>
      <c r="G40" s="160">
        <v>39280</v>
      </c>
      <c r="H40" s="51">
        <v>0</v>
      </c>
      <c r="I40" s="52">
        <v>0</v>
      </c>
      <c r="J40" s="52">
        <v>2800</v>
      </c>
      <c r="K40" s="52">
        <v>0</v>
      </c>
      <c r="L40" s="157" t="s">
        <v>13</v>
      </c>
    </row>
    <row r="41" spans="1:12" ht="13.5" customHeight="1">
      <c r="A41" s="48">
        <v>2007</v>
      </c>
      <c r="B41" s="159">
        <v>535</v>
      </c>
      <c r="C41" s="47">
        <v>2007</v>
      </c>
      <c r="D41" s="47" t="s">
        <v>15</v>
      </c>
      <c r="E41" s="160">
        <v>38569</v>
      </c>
      <c r="F41" s="131">
        <v>39290</v>
      </c>
      <c r="G41" s="160">
        <v>39303</v>
      </c>
      <c r="H41" s="52">
        <v>50000</v>
      </c>
      <c r="I41" s="52">
        <v>30000</v>
      </c>
      <c r="J41" s="52">
        <v>0</v>
      </c>
      <c r="K41" s="52">
        <v>0</v>
      </c>
      <c r="L41" s="161" t="s">
        <v>94</v>
      </c>
    </row>
    <row r="42" spans="1:12" ht="13.5" customHeight="1">
      <c r="A42" s="48">
        <v>2007</v>
      </c>
      <c r="B42" s="159">
        <v>534</v>
      </c>
      <c r="C42" s="47">
        <v>2007</v>
      </c>
      <c r="D42" s="47" t="s">
        <v>15</v>
      </c>
      <c r="E42" s="160">
        <v>39265</v>
      </c>
      <c r="F42" s="131">
        <v>39293</v>
      </c>
      <c r="G42" s="160">
        <v>39304</v>
      </c>
      <c r="H42" s="52">
        <v>5000</v>
      </c>
      <c r="I42" s="52">
        <v>5000</v>
      </c>
      <c r="J42" s="52">
        <v>0</v>
      </c>
      <c r="K42" s="52">
        <v>0</v>
      </c>
      <c r="L42" s="157" t="s">
        <v>103</v>
      </c>
    </row>
    <row r="43" spans="1:12" ht="13.5" customHeight="1">
      <c r="A43" s="48">
        <v>2007</v>
      </c>
      <c r="B43" s="159">
        <v>533</v>
      </c>
      <c r="C43" s="47">
        <v>2007</v>
      </c>
      <c r="D43" s="47" t="s">
        <v>16</v>
      </c>
      <c r="E43" s="160">
        <v>39287</v>
      </c>
      <c r="F43" s="131">
        <v>39303</v>
      </c>
      <c r="G43" s="160">
        <v>39314</v>
      </c>
      <c r="H43" s="52">
        <v>0</v>
      </c>
      <c r="I43" s="52">
        <v>0</v>
      </c>
      <c r="J43" s="52">
        <v>0</v>
      </c>
      <c r="K43" s="52">
        <v>0</v>
      </c>
      <c r="L43" s="157" t="s">
        <v>103</v>
      </c>
    </row>
    <row r="44" spans="1:12" ht="13.5" customHeight="1">
      <c r="A44" s="48">
        <v>2007</v>
      </c>
      <c r="B44" s="159">
        <v>531</v>
      </c>
      <c r="C44" s="47">
        <v>2007</v>
      </c>
      <c r="D44" s="47" t="s">
        <v>15</v>
      </c>
      <c r="E44" s="160">
        <v>39295</v>
      </c>
      <c r="F44" s="131">
        <v>39317</v>
      </c>
      <c r="G44" s="160">
        <v>39321</v>
      </c>
      <c r="H44" s="52">
        <v>0</v>
      </c>
      <c r="I44" s="52">
        <v>0</v>
      </c>
      <c r="J44" s="52">
        <v>0</v>
      </c>
      <c r="K44" s="52">
        <v>0</v>
      </c>
      <c r="L44" s="157" t="s">
        <v>13</v>
      </c>
    </row>
    <row r="45" spans="1:12" ht="13.5" customHeight="1">
      <c r="A45" s="48">
        <v>2007</v>
      </c>
      <c r="B45" s="159">
        <v>532</v>
      </c>
      <c r="C45" s="47">
        <v>2007</v>
      </c>
      <c r="D45" s="47" t="s">
        <v>15</v>
      </c>
      <c r="E45" s="160">
        <v>39255</v>
      </c>
      <c r="F45" s="131">
        <v>39286</v>
      </c>
      <c r="G45" s="160">
        <v>39314</v>
      </c>
      <c r="H45" s="51">
        <v>0</v>
      </c>
      <c r="I45" s="52">
        <v>0</v>
      </c>
      <c r="J45" s="52">
        <v>0</v>
      </c>
      <c r="K45" s="52">
        <v>0</v>
      </c>
      <c r="L45" s="157" t="s">
        <v>103</v>
      </c>
    </row>
    <row r="46" spans="1:13" s="46" customFormat="1" ht="13.5" customHeight="1">
      <c r="A46" s="48">
        <v>2007</v>
      </c>
      <c r="B46" s="159">
        <v>524</v>
      </c>
      <c r="C46" s="47">
        <v>2007</v>
      </c>
      <c r="D46" s="47" t="s">
        <v>16</v>
      </c>
      <c r="E46" s="160">
        <v>39219</v>
      </c>
      <c r="F46" s="131">
        <v>39300</v>
      </c>
      <c r="G46" s="160">
        <v>39315</v>
      </c>
      <c r="H46" s="52">
        <v>0</v>
      </c>
      <c r="I46" s="52">
        <v>0</v>
      </c>
      <c r="J46" s="52">
        <v>0</v>
      </c>
      <c r="K46" s="52">
        <v>0</v>
      </c>
      <c r="L46" s="157" t="s">
        <v>103</v>
      </c>
      <c r="M46" s="47" t="s">
        <v>85</v>
      </c>
    </row>
    <row r="47" spans="1:13" s="46" customFormat="1" ht="13.5" customHeight="1">
      <c r="A47" s="48">
        <v>2007</v>
      </c>
      <c r="B47" s="159">
        <v>525</v>
      </c>
      <c r="C47" s="47">
        <v>2007</v>
      </c>
      <c r="D47" s="47" t="s">
        <v>15</v>
      </c>
      <c r="E47" s="160">
        <v>38937</v>
      </c>
      <c r="F47" s="131">
        <v>39295</v>
      </c>
      <c r="G47" s="160">
        <v>39314</v>
      </c>
      <c r="H47" s="52">
        <v>50000</v>
      </c>
      <c r="I47" s="52">
        <v>30000</v>
      </c>
      <c r="J47" s="52">
        <v>0</v>
      </c>
      <c r="K47" s="52">
        <v>0</v>
      </c>
      <c r="L47" s="161" t="s">
        <v>106</v>
      </c>
      <c r="M47" s="159" t="s">
        <v>84</v>
      </c>
    </row>
    <row r="48" spans="1:13" s="46" customFormat="1" ht="13.5" customHeight="1">
      <c r="A48" s="48">
        <v>2007</v>
      </c>
      <c r="B48" s="159">
        <v>526</v>
      </c>
      <c r="C48" s="47">
        <v>2007</v>
      </c>
      <c r="D48" s="47" t="s">
        <v>15</v>
      </c>
      <c r="E48" s="160">
        <v>39107</v>
      </c>
      <c r="F48" s="131">
        <v>39302</v>
      </c>
      <c r="G48" s="160">
        <v>39314</v>
      </c>
      <c r="H48" s="52">
        <v>47000</v>
      </c>
      <c r="I48" s="52">
        <v>27000</v>
      </c>
      <c r="J48" s="52">
        <v>0</v>
      </c>
      <c r="K48" s="52">
        <v>0</v>
      </c>
      <c r="L48" s="161" t="s">
        <v>106</v>
      </c>
      <c r="M48" s="159" t="s">
        <v>84</v>
      </c>
    </row>
    <row r="49" spans="1:13" s="46" customFormat="1" ht="13.5" customHeight="1">
      <c r="A49" s="48">
        <v>2007</v>
      </c>
      <c r="B49" s="47">
        <v>555</v>
      </c>
      <c r="C49" s="47">
        <v>2007</v>
      </c>
      <c r="D49" s="47" t="s">
        <v>16</v>
      </c>
      <c r="E49" s="160">
        <v>38585</v>
      </c>
      <c r="F49" s="131">
        <v>39321</v>
      </c>
      <c r="G49" s="160">
        <v>39329</v>
      </c>
      <c r="H49" s="52">
        <v>0</v>
      </c>
      <c r="I49" s="52">
        <v>0</v>
      </c>
      <c r="J49" s="52">
        <v>0</v>
      </c>
      <c r="K49" s="52">
        <v>0</v>
      </c>
      <c r="L49" s="157" t="s">
        <v>10</v>
      </c>
      <c r="M49" s="159" t="s">
        <v>84</v>
      </c>
    </row>
    <row r="50" spans="1:13" s="46" customFormat="1" ht="13.5" customHeight="1">
      <c r="A50" s="48">
        <v>2007</v>
      </c>
      <c r="B50" s="47">
        <v>536</v>
      </c>
      <c r="C50" s="47">
        <v>2007</v>
      </c>
      <c r="D50" s="47" t="s">
        <v>15</v>
      </c>
      <c r="E50" s="160">
        <v>38916</v>
      </c>
      <c r="F50" s="131">
        <v>39282</v>
      </c>
      <c r="G50" s="160">
        <v>39303</v>
      </c>
      <c r="H50" s="51">
        <v>25000</v>
      </c>
      <c r="I50" s="52">
        <v>5000</v>
      </c>
      <c r="J50" s="52">
        <v>0</v>
      </c>
      <c r="K50" s="52">
        <v>0</v>
      </c>
      <c r="L50" s="161" t="s">
        <v>94</v>
      </c>
      <c r="M50" s="48"/>
    </row>
    <row r="51" spans="1:13" s="46" customFormat="1" ht="13.5" customHeight="1">
      <c r="A51" s="48">
        <v>2007</v>
      </c>
      <c r="B51" s="47">
        <v>536</v>
      </c>
      <c r="C51" s="47">
        <v>2007</v>
      </c>
      <c r="D51" s="47" t="s">
        <v>15</v>
      </c>
      <c r="E51" s="160">
        <v>39280</v>
      </c>
      <c r="F51" s="131">
        <v>39342</v>
      </c>
      <c r="G51" s="160">
        <v>39350</v>
      </c>
      <c r="H51" s="166">
        <v>17000</v>
      </c>
      <c r="I51" s="52">
        <v>0</v>
      </c>
      <c r="J51" s="52">
        <v>0</v>
      </c>
      <c r="K51" s="52">
        <v>0</v>
      </c>
      <c r="L51" s="161" t="s">
        <v>106</v>
      </c>
      <c r="M51" s="48"/>
    </row>
    <row r="52" spans="1:12" s="151" customFormat="1" ht="67.5" customHeight="1">
      <c r="A52" s="129">
        <v>2007</v>
      </c>
      <c r="B52" s="130">
        <v>609</v>
      </c>
      <c r="C52" s="130">
        <v>2007</v>
      </c>
      <c r="D52" s="130" t="s">
        <v>15</v>
      </c>
      <c r="E52" s="131">
        <v>39188</v>
      </c>
      <c r="F52" s="131">
        <v>39360</v>
      </c>
      <c r="G52" s="131">
        <v>39370</v>
      </c>
      <c r="H52" s="132">
        <v>166800</v>
      </c>
      <c r="I52" s="132">
        <v>146800</v>
      </c>
      <c r="J52" s="132">
        <v>0</v>
      </c>
      <c r="K52" s="132">
        <v>0</v>
      </c>
      <c r="L52" s="165" t="s">
        <v>106</v>
      </c>
    </row>
    <row r="53" spans="1:12" ht="13.5" customHeight="1">
      <c r="A53" s="48">
        <v>2007</v>
      </c>
      <c r="B53" s="47">
        <v>608</v>
      </c>
      <c r="C53" s="47">
        <v>2007</v>
      </c>
      <c r="D53" s="47" t="s">
        <v>16</v>
      </c>
      <c r="E53" s="160">
        <v>39115</v>
      </c>
      <c r="F53" s="131">
        <v>39358</v>
      </c>
      <c r="G53" s="160">
        <v>39370</v>
      </c>
      <c r="H53" s="52">
        <v>0</v>
      </c>
      <c r="I53" s="52">
        <v>0</v>
      </c>
      <c r="J53" s="52">
        <v>0</v>
      </c>
      <c r="K53" s="52">
        <v>0</v>
      </c>
      <c r="L53" s="157" t="s">
        <v>103</v>
      </c>
    </row>
    <row r="54" spans="1:12" ht="13.5" customHeight="1">
      <c r="A54" s="48">
        <v>2007</v>
      </c>
      <c r="B54" s="167">
        <v>606</v>
      </c>
      <c r="C54" s="47">
        <v>2007</v>
      </c>
      <c r="D54" s="47" t="s">
        <v>16</v>
      </c>
      <c r="E54" s="160">
        <v>39267</v>
      </c>
      <c r="F54" s="131">
        <v>39342</v>
      </c>
      <c r="G54" s="160">
        <v>39364</v>
      </c>
      <c r="H54" s="52">
        <v>0</v>
      </c>
      <c r="I54" s="52">
        <v>0</v>
      </c>
      <c r="J54" s="52">
        <v>1947</v>
      </c>
      <c r="K54" s="52">
        <v>0</v>
      </c>
      <c r="L54" s="157" t="s">
        <v>13</v>
      </c>
    </row>
    <row r="55" spans="1:12" ht="13.5" customHeight="1">
      <c r="A55" s="48">
        <v>2007</v>
      </c>
      <c r="B55" s="54">
        <v>607</v>
      </c>
      <c r="C55" s="47">
        <v>2007</v>
      </c>
      <c r="D55" s="47" t="s">
        <v>16</v>
      </c>
      <c r="E55" s="160">
        <v>39078</v>
      </c>
      <c r="F55" s="131">
        <v>39352</v>
      </c>
      <c r="G55" s="160">
        <v>39370</v>
      </c>
      <c r="H55" s="52">
        <v>0</v>
      </c>
      <c r="I55" s="52">
        <v>0</v>
      </c>
      <c r="J55" s="52">
        <v>82000</v>
      </c>
      <c r="K55" s="52">
        <v>0</v>
      </c>
      <c r="L55" s="157" t="s">
        <v>103</v>
      </c>
    </row>
    <row r="56" spans="1:13" ht="13.5" customHeight="1">
      <c r="A56" s="48">
        <v>2007</v>
      </c>
      <c r="B56" s="167">
        <v>646</v>
      </c>
      <c r="C56" s="47">
        <v>2007</v>
      </c>
      <c r="D56" s="47" t="s">
        <v>16</v>
      </c>
      <c r="E56" s="160">
        <v>39353</v>
      </c>
      <c r="F56" s="131">
        <v>39377</v>
      </c>
      <c r="G56" s="160">
        <v>39379</v>
      </c>
      <c r="H56" s="52">
        <v>0</v>
      </c>
      <c r="I56" s="52">
        <v>0</v>
      </c>
      <c r="J56" s="52">
        <v>25500</v>
      </c>
      <c r="K56" s="52">
        <v>0</v>
      </c>
      <c r="L56" s="161" t="s">
        <v>106</v>
      </c>
      <c r="M56" s="159" t="s">
        <v>84</v>
      </c>
    </row>
    <row r="57" spans="1:13" ht="13.5" customHeight="1">
      <c r="A57" s="48">
        <v>2007</v>
      </c>
      <c r="B57" s="167">
        <v>647</v>
      </c>
      <c r="C57" s="47">
        <v>2007</v>
      </c>
      <c r="D57" s="47" t="s">
        <v>16</v>
      </c>
      <c r="E57" s="160">
        <v>39395</v>
      </c>
      <c r="F57" s="131">
        <v>39405</v>
      </c>
      <c r="G57" s="160">
        <v>39405</v>
      </c>
      <c r="H57" s="166">
        <v>0</v>
      </c>
      <c r="I57" s="52">
        <v>0</v>
      </c>
      <c r="J57" s="52">
        <v>1437.6</v>
      </c>
      <c r="K57" s="52">
        <v>0</v>
      </c>
      <c r="L57" s="157" t="s">
        <v>111</v>
      </c>
      <c r="M57" s="159" t="s">
        <v>85</v>
      </c>
    </row>
    <row r="58" spans="1:13" ht="13.5" customHeight="1">
      <c r="A58" s="48">
        <v>2007</v>
      </c>
      <c r="C58" s="47">
        <v>2007</v>
      </c>
      <c r="D58" s="47" t="s">
        <v>16</v>
      </c>
      <c r="E58" s="160">
        <v>39381</v>
      </c>
      <c r="F58" s="131">
        <v>39395</v>
      </c>
      <c r="G58" s="160">
        <v>39405</v>
      </c>
      <c r="H58" s="166">
        <v>0</v>
      </c>
      <c r="I58" s="166">
        <v>0</v>
      </c>
      <c r="J58" s="52">
        <v>0</v>
      </c>
      <c r="K58" s="52">
        <v>0</v>
      </c>
      <c r="L58" s="157" t="s">
        <v>111</v>
      </c>
      <c r="M58" s="159" t="s">
        <v>85</v>
      </c>
    </row>
    <row r="59" spans="1:13" ht="13.5" customHeight="1">
      <c r="A59" s="48">
        <v>2007</v>
      </c>
      <c r="B59" s="167">
        <v>665</v>
      </c>
      <c r="C59" s="47">
        <v>2007</v>
      </c>
      <c r="D59" s="47" t="s">
        <v>16</v>
      </c>
      <c r="E59" s="160">
        <v>39387</v>
      </c>
      <c r="F59" s="131">
        <v>39398</v>
      </c>
      <c r="G59" s="160">
        <v>39405</v>
      </c>
      <c r="H59" s="166">
        <v>0</v>
      </c>
      <c r="I59" s="166">
        <v>0</v>
      </c>
      <c r="J59" s="52">
        <v>0</v>
      </c>
      <c r="K59" s="52">
        <v>0</v>
      </c>
      <c r="L59" s="157" t="s">
        <v>103</v>
      </c>
      <c r="M59" s="159" t="s">
        <v>85</v>
      </c>
    </row>
    <row r="60" spans="1:13" ht="13.5" customHeight="1">
      <c r="A60" s="48">
        <v>2007</v>
      </c>
      <c r="B60" s="167">
        <v>627</v>
      </c>
      <c r="C60" s="47">
        <v>2007</v>
      </c>
      <c r="D60" s="47" t="s">
        <v>16</v>
      </c>
      <c r="E60" s="160">
        <v>39344</v>
      </c>
      <c r="F60" s="131">
        <v>39353</v>
      </c>
      <c r="G60" s="160">
        <v>39372</v>
      </c>
      <c r="H60" s="166">
        <v>0</v>
      </c>
      <c r="I60" s="52">
        <v>0</v>
      </c>
      <c r="J60" s="52">
        <v>0</v>
      </c>
      <c r="K60" s="52">
        <v>0</v>
      </c>
      <c r="L60" s="157" t="s">
        <v>111</v>
      </c>
      <c r="M60" s="159" t="s">
        <v>85</v>
      </c>
    </row>
    <row r="61" spans="1:11" ht="13.5" customHeight="1">
      <c r="A61" s="48">
        <v>2007</v>
      </c>
      <c r="B61" s="167">
        <v>623</v>
      </c>
      <c r="C61" s="47">
        <v>2007</v>
      </c>
      <c r="D61" s="47" t="s">
        <v>16</v>
      </c>
      <c r="E61" s="160">
        <v>39360</v>
      </c>
      <c r="F61" s="131">
        <v>39373</v>
      </c>
      <c r="G61" s="160">
        <v>39377</v>
      </c>
      <c r="H61" s="52">
        <v>0</v>
      </c>
      <c r="I61" s="52">
        <v>0</v>
      </c>
      <c r="J61" s="52">
        <v>8001.81</v>
      </c>
      <c r="K61" s="52">
        <v>0</v>
      </c>
    </row>
    <row r="62" spans="1:11" ht="13.5" customHeight="1">
      <c r="A62" s="48">
        <v>2007</v>
      </c>
      <c r="B62" s="47">
        <v>632</v>
      </c>
      <c r="C62" s="47">
        <v>2007</v>
      </c>
      <c r="D62" s="47" t="s">
        <v>15</v>
      </c>
      <c r="E62" s="160">
        <v>36575</v>
      </c>
      <c r="F62" s="131">
        <v>39285</v>
      </c>
      <c r="G62" s="160">
        <v>39370</v>
      </c>
      <c r="H62" s="166">
        <v>12500</v>
      </c>
      <c r="I62" s="52">
        <v>0</v>
      </c>
      <c r="J62" s="52">
        <v>0</v>
      </c>
      <c r="K62" s="52">
        <v>0</v>
      </c>
    </row>
    <row r="63" spans="1:12" ht="13.5" customHeight="1">
      <c r="A63" s="48">
        <v>2007</v>
      </c>
      <c r="B63" s="47">
        <v>679</v>
      </c>
      <c r="C63" s="47">
        <v>2007</v>
      </c>
      <c r="D63" s="47" t="s">
        <v>16</v>
      </c>
      <c r="E63" s="160">
        <v>39224</v>
      </c>
      <c r="F63" s="131">
        <v>39336</v>
      </c>
      <c r="G63" s="160">
        <v>39420</v>
      </c>
      <c r="H63" s="166">
        <v>0</v>
      </c>
      <c r="I63" s="52">
        <v>0</v>
      </c>
      <c r="J63" s="52">
        <v>5451.81</v>
      </c>
      <c r="K63" s="52">
        <v>0</v>
      </c>
      <c r="L63" s="157" t="s">
        <v>111</v>
      </c>
    </row>
    <row r="64" spans="1:12" ht="13.5" customHeight="1">
      <c r="A64" s="48">
        <v>2007</v>
      </c>
      <c r="B64" s="47">
        <v>1</v>
      </c>
      <c r="C64" s="47">
        <v>2007</v>
      </c>
      <c r="D64" s="47" t="s">
        <v>15</v>
      </c>
      <c r="E64" s="160">
        <v>39273</v>
      </c>
      <c r="F64" s="131">
        <v>39384</v>
      </c>
      <c r="G64" s="160">
        <v>39430</v>
      </c>
      <c r="H64" s="166">
        <v>21800</v>
      </c>
      <c r="I64" s="52">
        <v>1800</v>
      </c>
      <c r="J64" s="52">
        <v>0</v>
      </c>
      <c r="K64" s="52">
        <v>0</v>
      </c>
      <c r="L64" s="161" t="s">
        <v>106</v>
      </c>
    </row>
    <row r="65" spans="1:12" ht="13.5" customHeight="1">
      <c r="A65" s="48">
        <v>2007</v>
      </c>
      <c r="B65" s="47">
        <v>701</v>
      </c>
      <c r="C65" s="47">
        <v>2007</v>
      </c>
      <c r="D65" s="47" t="s">
        <v>16</v>
      </c>
      <c r="E65" s="160">
        <v>38300</v>
      </c>
      <c r="F65" s="131">
        <v>39413</v>
      </c>
      <c r="G65" s="160">
        <v>39427</v>
      </c>
      <c r="H65" s="166">
        <v>0</v>
      </c>
      <c r="I65" s="166">
        <v>0</v>
      </c>
      <c r="J65" s="52">
        <v>6100</v>
      </c>
      <c r="K65" s="52">
        <v>0</v>
      </c>
      <c r="L65" s="161" t="s">
        <v>106</v>
      </c>
    </row>
    <row r="66" spans="1:13" ht="13.5" customHeight="1">
      <c r="A66" s="48">
        <v>2007</v>
      </c>
      <c r="B66" s="47">
        <v>700</v>
      </c>
      <c r="C66" s="47">
        <v>2007</v>
      </c>
      <c r="D66" s="47" t="s">
        <v>16</v>
      </c>
      <c r="E66" s="160">
        <v>39329</v>
      </c>
      <c r="F66" s="131">
        <v>39427</v>
      </c>
      <c r="G66" s="160">
        <v>39428</v>
      </c>
      <c r="H66" s="166">
        <v>0</v>
      </c>
      <c r="I66" s="166">
        <v>0</v>
      </c>
      <c r="J66" s="166">
        <v>510.66</v>
      </c>
      <c r="K66" s="52">
        <v>0</v>
      </c>
      <c r="L66" s="157" t="s">
        <v>111</v>
      </c>
      <c r="M66" s="159" t="s">
        <v>85</v>
      </c>
    </row>
    <row r="67" spans="1:13" ht="13.5" customHeight="1">
      <c r="A67" s="48">
        <v>2007</v>
      </c>
      <c r="B67" s="47">
        <v>699</v>
      </c>
      <c r="C67" s="47">
        <v>2007</v>
      </c>
      <c r="D67" s="47" t="s">
        <v>16</v>
      </c>
      <c r="E67" s="160">
        <v>38910</v>
      </c>
      <c r="F67" s="131">
        <v>39408</v>
      </c>
      <c r="G67" s="160">
        <v>39427</v>
      </c>
      <c r="H67" s="166">
        <v>0</v>
      </c>
      <c r="I67" s="166">
        <v>0</v>
      </c>
      <c r="J67" s="52">
        <v>0</v>
      </c>
      <c r="K67" s="52">
        <v>0</v>
      </c>
      <c r="L67" s="157" t="s">
        <v>93</v>
      </c>
      <c r="M67" s="47" t="s">
        <v>84</v>
      </c>
    </row>
    <row r="68" spans="1:13" ht="13.5" customHeight="1">
      <c r="A68" s="48">
        <v>2007</v>
      </c>
      <c r="B68" s="47">
        <v>698</v>
      </c>
      <c r="C68" s="47">
        <v>2007</v>
      </c>
      <c r="D68" s="47" t="s">
        <v>16</v>
      </c>
      <c r="E68" s="160">
        <v>39198</v>
      </c>
      <c r="F68" s="131">
        <v>39380</v>
      </c>
      <c r="G68" s="160">
        <v>39427</v>
      </c>
      <c r="H68" s="166">
        <v>0</v>
      </c>
      <c r="I68" s="52">
        <v>0</v>
      </c>
      <c r="J68" s="52">
        <v>4000</v>
      </c>
      <c r="K68" s="52">
        <v>0</v>
      </c>
      <c r="L68" s="161" t="s">
        <v>106</v>
      </c>
      <c r="M68" s="47" t="s">
        <v>84</v>
      </c>
    </row>
    <row r="69" spans="1:13" ht="13.5" customHeight="1">
      <c r="A69" s="48">
        <v>2007</v>
      </c>
      <c r="B69" s="47">
        <v>697</v>
      </c>
      <c r="C69" s="47">
        <v>2007</v>
      </c>
      <c r="D69" s="47" t="s">
        <v>15</v>
      </c>
      <c r="E69" s="160">
        <v>38512</v>
      </c>
      <c r="F69" s="131">
        <v>39426</v>
      </c>
      <c r="G69" s="160">
        <v>39428</v>
      </c>
      <c r="H69" s="166">
        <v>50000</v>
      </c>
      <c r="I69" s="52">
        <v>30000</v>
      </c>
      <c r="J69" s="52">
        <v>0</v>
      </c>
      <c r="K69" s="52">
        <v>0</v>
      </c>
      <c r="L69" s="161" t="s">
        <v>106</v>
      </c>
      <c r="M69" s="47" t="s">
        <v>84</v>
      </c>
    </row>
    <row r="70" spans="1:13" ht="13.5" customHeight="1">
      <c r="A70" s="48">
        <v>2007</v>
      </c>
      <c r="B70" s="47">
        <v>687</v>
      </c>
      <c r="C70" s="47">
        <v>2007</v>
      </c>
      <c r="D70" s="47" t="s">
        <v>16</v>
      </c>
      <c r="E70" s="160">
        <v>39344</v>
      </c>
      <c r="F70" s="131">
        <v>39416</v>
      </c>
      <c r="G70" s="160">
        <v>39426</v>
      </c>
      <c r="H70" s="166">
        <v>0</v>
      </c>
      <c r="I70" s="52">
        <v>0</v>
      </c>
      <c r="J70" s="52">
        <v>0</v>
      </c>
      <c r="K70" s="52">
        <v>11300</v>
      </c>
      <c r="L70" s="161" t="s">
        <v>106</v>
      </c>
      <c r="M70" s="47" t="s">
        <v>84</v>
      </c>
    </row>
    <row r="71" spans="1:13" ht="13.5" customHeight="1">
      <c r="A71" s="48">
        <v>2007</v>
      </c>
      <c r="B71" s="47">
        <v>668</v>
      </c>
      <c r="C71" s="47">
        <v>2007</v>
      </c>
      <c r="D71" s="47" t="s">
        <v>15</v>
      </c>
      <c r="E71" s="160">
        <v>39325</v>
      </c>
      <c r="F71" s="131">
        <v>39381</v>
      </c>
      <c r="G71" s="160">
        <v>39409</v>
      </c>
      <c r="H71" s="52">
        <v>0</v>
      </c>
      <c r="I71" s="52">
        <v>0</v>
      </c>
      <c r="J71" s="52">
        <v>0</v>
      </c>
      <c r="K71" s="52">
        <v>0</v>
      </c>
      <c r="L71" s="157" t="s">
        <v>111</v>
      </c>
      <c r="M71" s="47" t="s">
        <v>85</v>
      </c>
    </row>
    <row r="72" spans="1:13" ht="12.75">
      <c r="A72" s="137">
        <v>2008</v>
      </c>
      <c r="B72" s="167">
        <v>34</v>
      </c>
      <c r="C72" s="47">
        <v>2007</v>
      </c>
      <c r="D72" s="47" t="s">
        <v>15</v>
      </c>
      <c r="E72" s="160">
        <v>36619</v>
      </c>
      <c r="F72" s="131">
        <v>39429</v>
      </c>
      <c r="G72" s="160">
        <v>39451</v>
      </c>
      <c r="H72" s="166">
        <v>12500</v>
      </c>
      <c r="I72" s="166">
        <v>0</v>
      </c>
      <c r="J72" s="52">
        <v>0</v>
      </c>
      <c r="K72" s="52">
        <v>0</v>
      </c>
      <c r="L72" s="157" t="s">
        <v>93</v>
      </c>
      <c r="M72" s="47" t="s">
        <v>84</v>
      </c>
    </row>
    <row r="73" spans="1:13" ht="13.5" customHeight="1">
      <c r="A73" s="46">
        <v>2008</v>
      </c>
      <c r="B73" s="137">
        <v>89</v>
      </c>
      <c r="C73" s="47">
        <v>2007</v>
      </c>
      <c r="D73" s="47" t="s">
        <v>15</v>
      </c>
      <c r="E73" s="160">
        <v>39336</v>
      </c>
      <c r="F73" s="131">
        <v>39381</v>
      </c>
      <c r="G73" s="160">
        <v>39513</v>
      </c>
      <c r="H73" s="71">
        <v>0</v>
      </c>
      <c r="I73" s="51">
        <v>0</v>
      </c>
      <c r="J73" s="51">
        <v>0</v>
      </c>
      <c r="K73" s="51">
        <v>0</v>
      </c>
      <c r="L73" s="46" t="s">
        <v>112</v>
      </c>
      <c r="M73" s="47" t="s">
        <v>84</v>
      </c>
    </row>
    <row r="74" spans="8:10" ht="12.75">
      <c r="H74" s="152"/>
      <c r="J74" s="154"/>
    </row>
    <row r="76" spans="8:10" ht="12.75">
      <c r="H76" s="152">
        <f>SUM(H3:H73)</f>
        <v>672552.2</v>
      </c>
      <c r="J76" s="154">
        <f>SUM(J3:J73)</f>
        <v>143142.88</v>
      </c>
    </row>
    <row r="65513" spans="242:244" ht="25.5">
      <c r="IH65513" s="3" t="s">
        <v>1</v>
      </c>
      <c r="II65513" s="3" t="s">
        <v>7</v>
      </c>
      <c r="IJ65513" s="3" t="s">
        <v>8</v>
      </c>
    </row>
    <row r="65514" spans="242:244" ht="12.75">
      <c r="IH65514" s="137" t="s">
        <v>15</v>
      </c>
      <c r="II65514" s="137" t="s">
        <v>10</v>
      </c>
      <c r="IJ65514" s="137" t="s">
        <v>19</v>
      </c>
    </row>
    <row r="65515" spans="242:244" ht="12.75">
      <c r="IH65515" s="137" t="s">
        <v>16</v>
      </c>
      <c r="II65515" s="137" t="s">
        <v>11</v>
      </c>
      <c r="IJ65515" s="137" t="s">
        <v>20</v>
      </c>
    </row>
    <row r="65516" spans="242:244" ht="12.75">
      <c r="IH65516" s="137" t="s">
        <v>17</v>
      </c>
      <c r="II65516" s="137" t="s">
        <v>12</v>
      </c>
      <c r="IJ65516" s="137" t="s">
        <v>21</v>
      </c>
    </row>
    <row r="65517" spans="242:243" ht="12.75">
      <c r="IH65517" s="137" t="s">
        <v>22</v>
      </c>
      <c r="II65517" s="137" t="s">
        <v>13</v>
      </c>
    </row>
    <row r="65518" ht="12.75">
      <c r="II65518" s="137" t="s">
        <v>14</v>
      </c>
    </row>
  </sheetData>
  <sheetProtection/>
  <autoFilter ref="A2:IJ73"/>
  <mergeCells count="1">
    <mergeCell ref="A1:B1"/>
  </mergeCells>
  <dataValidations count="6">
    <dataValidation type="list" allowBlank="1" showInputMessage="1" showErrorMessage="1" sqref="M77:M65536 M3:M73">
      <formula1>$IJ$65514:$IV$65516</formula1>
    </dataValidation>
    <dataValidation type="list" allowBlank="1" showInputMessage="1" showErrorMessage="1" sqref="L77:L65536 L55:L72 L45:L53 L41:L43 L3:L39">
      <formula1>$II$65514:$II$65518</formula1>
    </dataValidation>
    <dataValidation type="list" allowBlank="1" showInputMessage="1" showErrorMessage="1" sqref="L40 L54 L44">
      <formula1>$II$65523:$II$65527</formula1>
    </dataValidation>
    <dataValidation type="list" allowBlank="1" showInputMessage="1" showErrorMessage="1" sqref="D77:D65536 D10 D12:D16 D4:D5 D7 D19:D72">
      <formula1>$IH$65514:$IH$65517</formula1>
    </dataValidation>
    <dataValidation type="list" allowBlank="1" showInputMessage="1" showErrorMessage="1" sqref="D73">
      <formula1>$IH$65513:$IH$65516</formula1>
    </dataValidation>
    <dataValidation type="list" allowBlank="1" showInputMessage="1" showErrorMessage="1" sqref="D17:D18 D11 D8:D9 D6 D3">
      <formula1>$IH$65529:$IH$65532</formula1>
    </dataValidation>
  </dataValidations>
  <printOptions/>
  <pageMargins left="0.75" right="0.75" top="1" bottom="1" header="0.5" footer="0.5"/>
  <pageSetup fitToHeight="41" fitToWidth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110" zoomScaleNormal="110" zoomScalePageLayoutView="0" workbookViewId="0" topLeftCell="A1">
      <pane xSplit="3" ySplit="2" topLeftCell="D2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19" sqref="L19"/>
    </sheetView>
  </sheetViews>
  <sheetFormatPr defaultColWidth="9.140625" defaultRowHeight="12.75"/>
  <cols>
    <col min="1" max="1" width="6.7109375" style="46" customWidth="1"/>
    <col min="2" max="2" width="11.140625" style="63" customWidth="1"/>
    <col min="3" max="3" width="9.140625" style="46" customWidth="1"/>
    <col min="4" max="4" width="10.28125" style="46" bestFit="1" customWidth="1"/>
    <col min="5" max="5" width="10.28125" style="189" bestFit="1" customWidth="1"/>
    <col min="6" max="6" width="10.28125" style="46" bestFit="1" customWidth="1"/>
    <col min="7" max="8" width="12.57421875" style="46" bestFit="1" customWidth="1"/>
    <col min="9" max="9" width="9.421875" style="46" bestFit="1" customWidth="1"/>
    <col min="10" max="10" width="9.421875" style="46" customWidth="1"/>
    <col min="11" max="11" width="9.28125" style="46" hidden="1" customWidth="1"/>
    <col min="12" max="12" width="12.8515625" style="46" customWidth="1"/>
    <col min="13" max="13" width="5.421875" style="46" customWidth="1"/>
    <col min="14" max="14" width="12.57421875" style="46" customWidth="1"/>
    <col min="15" max="15" width="11.57421875" style="46" bestFit="1" customWidth="1"/>
    <col min="16" max="16" width="0" style="135" hidden="1" customWidth="1"/>
    <col min="17" max="17" width="24.28125" style="46" customWidth="1"/>
    <col min="18" max="16384" width="9.140625" style="46" customWidth="1"/>
  </cols>
  <sheetData>
    <row r="1" spans="1:14" ht="11.25">
      <c r="A1" s="188" t="s">
        <v>0</v>
      </c>
      <c r="B1" s="188"/>
      <c r="G1" s="116"/>
      <c r="H1" s="116">
        <f>SUBTOTAL(9,H3:H25)</f>
        <v>1080000</v>
      </c>
      <c r="I1" s="67"/>
      <c r="J1" s="67"/>
      <c r="K1" s="67"/>
      <c r="L1" s="56"/>
      <c r="M1" s="48"/>
      <c r="N1" s="68"/>
    </row>
    <row r="2" spans="1:16" s="119" customFormat="1" ht="49.5" customHeight="1">
      <c r="A2" s="55" t="s">
        <v>23</v>
      </c>
      <c r="B2" s="117" t="s">
        <v>24</v>
      </c>
      <c r="C2" s="55" t="s">
        <v>1</v>
      </c>
      <c r="D2" s="55" t="s">
        <v>2</v>
      </c>
      <c r="E2" s="190" t="s">
        <v>18</v>
      </c>
      <c r="F2" s="55" t="s">
        <v>3</v>
      </c>
      <c r="G2" s="55" t="s">
        <v>4</v>
      </c>
      <c r="H2" s="55" t="s">
        <v>5</v>
      </c>
      <c r="I2" s="55" t="s">
        <v>27</v>
      </c>
      <c r="J2" s="55" t="s">
        <v>25</v>
      </c>
      <c r="K2" s="55" t="s">
        <v>6</v>
      </c>
      <c r="L2" s="169" t="s">
        <v>26</v>
      </c>
      <c r="M2" s="55" t="s">
        <v>87</v>
      </c>
      <c r="N2" s="55" t="s">
        <v>28</v>
      </c>
      <c r="O2" s="118" t="s">
        <v>153</v>
      </c>
      <c r="P2" s="145" t="s">
        <v>170</v>
      </c>
    </row>
    <row r="3" spans="1:15" ht="15" customHeight="1">
      <c r="A3" s="46">
        <v>2008</v>
      </c>
      <c r="B3" s="65" t="s">
        <v>131</v>
      </c>
      <c r="C3" s="47" t="s">
        <v>15</v>
      </c>
      <c r="D3" s="160">
        <v>39343</v>
      </c>
      <c r="E3" s="191">
        <v>39449</v>
      </c>
      <c r="F3" s="160">
        <v>39468</v>
      </c>
      <c r="G3" s="166">
        <v>0</v>
      </c>
      <c r="H3" s="52">
        <v>0</v>
      </c>
      <c r="I3" s="52">
        <v>0</v>
      </c>
      <c r="J3" s="52">
        <v>0</v>
      </c>
      <c r="K3" s="52">
        <v>0</v>
      </c>
      <c r="L3" s="157" t="s">
        <v>94</v>
      </c>
      <c r="M3" s="47" t="s">
        <v>86</v>
      </c>
      <c r="O3" s="120">
        <f aca="true" t="shared" si="0" ref="O3:O8">G3+I3</f>
        <v>0</v>
      </c>
    </row>
    <row r="4" spans="1:17" s="129" customFormat="1" ht="82.5" customHeight="1">
      <c r="A4" s="129">
        <v>2008</v>
      </c>
      <c r="B4" s="144" t="s">
        <v>146</v>
      </c>
      <c r="C4" s="130" t="s">
        <v>15</v>
      </c>
      <c r="D4" s="131">
        <v>38786</v>
      </c>
      <c r="E4" s="170">
        <v>39454</v>
      </c>
      <c r="F4" s="131">
        <v>39475</v>
      </c>
      <c r="G4" s="132">
        <v>350000</v>
      </c>
      <c r="H4" s="132">
        <v>330000</v>
      </c>
      <c r="I4" s="164">
        <v>0</v>
      </c>
      <c r="J4" s="164">
        <v>0</v>
      </c>
      <c r="K4" s="132">
        <v>0</v>
      </c>
      <c r="L4" s="129" t="s">
        <v>106</v>
      </c>
      <c r="M4" s="129" t="s">
        <v>84</v>
      </c>
      <c r="O4" s="133">
        <f t="shared" si="0"/>
        <v>350000</v>
      </c>
      <c r="P4" s="127" t="s">
        <v>166</v>
      </c>
      <c r="Q4" s="143" t="s">
        <v>178</v>
      </c>
    </row>
    <row r="5" spans="1:17" s="129" customFormat="1" ht="49.5" customHeight="1">
      <c r="A5" s="129">
        <v>2008</v>
      </c>
      <c r="B5" s="144" t="s">
        <v>147</v>
      </c>
      <c r="C5" s="130" t="s">
        <v>15</v>
      </c>
      <c r="D5" s="131">
        <v>38101</v>
      </c>
      <c r="E5" s="170">
        <v>39456</v>
      </c>
      <c r="F5" s="131">
        <v>39465</v>
      </c>
      <c r="G5" s="136">
        <v>500000</v>
      </c>
      <c r="H5" s="136">
        <v>480000</v>
      </c>
      <c r="I5" s="164">
        <v>0</v>
      </c>
      <c r="J5" s="164">
        <v>0</v>
      </c>
      <c r="K5" s="132">
        <v>0</v>
      </c>
      <c r="L5" s="171"/>
      <c r="O5" s="133">
        <f t="shared" si="0"/>
        <v>500000</v>
      </c>
      <c r="P5" s="127" t="s">
        <v>167</v>
      </c>
      <c r="Q5" s="143" t="s">
        <v>179</v>
      </c>
    </row>
    <row r="6" spans="1:15" ht="15" customHeight="1">
      <c r="A6" s="46">
        <v>2008</v>
      </c>
      <c r="B6" s="62" t="s">
        <v>148</v>
      </c>
      <c r="C6" s="47" t="s">
        <v>15</v>
      </c>
      <c r="D6" s="160">
        <v>38749</v>
      </c>
      <c r="E6" s="191">
        <v>39449</v>
      </c>
      <c r="F6" s="160">
        <v>39461</v>
      </c>
      <c r="G6" s="71">
        <v>12500</v>
      </c>
      <c r="H6" s="51">
        <v>0</v>
      </c>
      <c r="I6" s="51">
        <v>0</v>
      </c>
      <c r="J6" s="51">
        <v>0</v>
      </c>
      <c r="K6" s="52">
        <v>0</v>
      </c>
      <c r="L6" s="47" t="s">
        <v>105</v>
      </c>
      <c r="M6" s="48"/>
      <c r="O6" s="120">
        <f t="shared" si="0"/>
        <v>12500</v>
      </c>
    </row>
    <row r="7" spans="1:15" ht="15" customHeight="1">
      <c r="A7" s="46">
        <v>2008</v>
      </c>
      <c r="B7" s="65" t="s">
        <v>134</v>
      </c>
      <c r="C7" s="46" t="s">
        <v>16</v>
      </c>
      <c r="D7" s="160">
        <v>39396</v>
      </c>
      <c r="E7" s="191">
        <v>39517</v>
      </c>
      <c r="F7" s="160">
        <v>39553</v>
      </c>
      <c r="G7" s="166">
        <v>0</v>
      </c>
      <c r="H7" s="51">
        <v>0</v>
      </c>
      <c r="I7" s="51">
        <v>0</v>
      </c>
      <c r="J7" s="51">
        <v>0</v>
      </c>
      <c r="K7" s="52">
        <v>0</v>
      </c>
      <c r="L7" s="46" t="s">
        <v>106</v>
      </c>
      <c r="M7" s="46" t="s">
        <v>84</v>
      </c>
      <c r="O7" s="120">
        <f t="shared" si="0"/>
        <v>0</v>
      </c>
    </row>
    <row r="8" spans="1:15" ht="15" customHeight="1">
      <c r="A8" s="46">
        <v>2008</v>
      </c>
      <c r="B8" s="65" t="s">
        <v>124</v>
      </c>
      <c r="C8" s="47" t="s">
        <v>15</v>
      </c>
      <c r="D8" s="159"/>
      <c r="E8" s="192"/>
      <c r="F8" s="159"/>
      <c r="G8" s="166">
        <v>12500</v>
      </c>
      <c r="H8" s="52">
        <v>0</v>
      </c>
      <c r="I8" s="52">
        <v>0</v>
      </c>
      <c r="J8" s="52">
        <v>0</v>
      </c>
      <c r="K8" s="52">
        <v>0</v>
      </c>
      <c r="O8" s="120">
        <f t="shared" si="0"/>
        <v>12500</v>
      </c>
    </row>
    <row r="9" spans="1:15" ht="15" customHeight="1">
      <c r="A9" s="46">
        <v>2008</v>
      </c>
      <c r="B9" s="65" t="s">
        <v>125</v>
      </c>
      <c r="C9" s="47" t="s">
        <v>15</v>
      </c>
      <c r="D9" s="65" t="s">
        <v>117</v>
      </c>
      <c r="E9" s="193">
        <v>39493</v>
      </c>
      <c r="F9" s="69">
        <v>39493</v>
      </c>
      <c r="G9" s="166">
        <v>12500</v>
      </c>
      <c r="H9" s="52">
        <v>0</v>
      </c>
      <c r="I9" s="52">
        <v>0</v>
      </c>
      <c r="J9" s="52">
        <v>0</v>
      </c>
      <c r="K9" s="52">
        <v>0</v>
      </c>
      <c r="O9" s="120">
        <f>G9+I9</f>
        <v>12500</v>
      </c>
    </row>
    <row r="10" spans="1:15" ht="15" customHeight="1">
      <c r="A10" s="46">
        <v>2008</v>
      </c>
      <c r="B10" s="65" t="s">
        <v>149</v>
      </c>
      <c r="C10" s="46" t="s">
        <v>16</v>
      </c>
      <c r="D10" s="50">
        <v>39769</v>
      </c>
      <c r="E10" s="191">
        <v>39573</v>
      </c>
      <c r="F10" s="50">
        <v>39589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46" t="s">
        <v>13</v>
      </c>
      <c r="M10" s="46" t="s">
        <v>85</v>
      </c>
      <c r="O10" s="120">
        <f aca="true" t="shared" si="1" ref="O10:O35">G10+I10</f>
        <v>0</v>
      </c>
    </row>
    <row r="11" spans="1:15" ht="15" customHeight="1">
      <c r="A11" s="46">
        <v>2008</v>
      </c>
      <c r="B11" s="66" t="s">
        <v>126</v>
      </c>
      <c r="C11" s="46" t="s">
        <v>16</v>
      </c>
      <c r="D11" s="50">
        <v>39427</v>
      </c>
      <c r="E11" s="191">
        <v>39517</v>
      </c>
      <c r="F11" s="50">
        <v>39547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157" t="s">
        <v>94</v>
      </c>
      <c r="M11" s="46" t="s">
        <v>85</v>
      </c>
      <c r="O11" s="120">
        <f t="shared" si="1"/>
        <v>0</v>
      </c>
    </row>
    <row r="12" spans="1:15" ht="15" customHeight="1">
      <c r="A12" s="46">
        <v>2008</v>
      </c>
      <c r="B12" s="64" t="s">
        <v>118</v>
      </c>
      <c r="C12" s="46" t="s">
        <v>15</v>
      </c>
      <c r="G12" s="166">
        <v>60000</v>
      </c>
      <c r="H12" s="166">
        <v>40000</v>
      </c>
      <c r="I12" s="52">
        <v>0</v>
      </c>
      <c r="J12" s="52">
        <v>0</v>
      </c>
      <c r="K12" s="52">
        <v>0</v>
      </c>
      <c r="O12" s="120">
        <f t="shared" si="1"/>
        <v>60000</v>
      </c>
    </row>
    <row r="13" spans="1:15" ht="15" customHeight="1">
      <c r="A13" s="46">
        <v>2008</v>
      </c>
      <c r="B13" s="64" t="s">
        <v>119</v>
      </c>
      <c r="C13" s="46" t="s">
        <v>16</v>
      </c>
      <c r="D13" s="160">
        <v>39244</v>
      </c>
      <c r="E13" s="50">
        <v>39686</v>
      </c>
      <c r="F13" s="160">
        <v>39453</v>
      </c>
      <c r="G13" s="166">
        <v>0</v>
      </c>
      <c r="H13" s="166">
        <v>0</v>
      </c>
      <c r="I13" s="52">
        <v>0</v>
      </c>
      <c r="J13" s="52">
        <v>0</v>
      </c>
      <c r="K13" s="52">
        <v>0</v>
      </c>
      <c r="L13" s="157" t="s">
        <v>94</v>
      </c>
      <c r="M13" s="46" t="s">
        <v>84</v>
      </c>
      <c r="O13" s="120">
        <f t="shared" si="1"/>
        <v>0</v>
      </c>
    </row>
    <row r="14" spans="1:15" ht="15" customHeight="1">
      <c r="A14" s="46">
        <v>2008</v>
      </c>
      <c r="B14" s="64" t="s">
        <v>120</v>
      </c>
      <c r="C14" s="46" t="s">
        <v>15</v>
      </c>
      <c r="D14" s="160">
        <v>39035</v>
      </c>
      <c r="E14" s="50">
        <v>39595</v>
      </c>
      <c r="F14" s="160">
        <v>39595</v>
      </c>
      <c r="G14" s="166">
        <v>12500</v>
      </c>
      <c r="H14" s="166">
        <v>0</v>
      </c>
      <c r="I14" s="52">
        <v>0</v>
      </c>
      <c r="J14" s="52">
        <v>0</v>
      </c>
      <c r="K14" s="52">
        <v>0</v>
      </c>
      <c r="L14" s="46" t="s">
        <v>106</v>
      </c>
      <c r="M14" s="46" t="s">
        <v>84</v>
      </c>
      <c r="O14" s="120">
        <f t="shared" si="1"/>
        <v>12500</v>
      </c>
    </row>
    <row r="15" spans="1:15" ht="15" customHeight="1">
      <c r="A15" s="46">
        <v>2008</v>
      </c>
      <c r="B15" s="64" t="s">
        <v>121</v>
      </c>
      <c r="C15" s="46" t="s">
        <v>16</v>
      </c>
      <c r="D15" s="160">
        <v>38947</v>
      </c>
      <c r="E15" s="50">
        <v>39680</v>
      </c>
      <c r="F15" s="160">
        <v>39625</v>
      </c>
      <c r="G15" s="166">
        <v>0</v>
      </c>
      <c r="H15" s="166">
        <v>0</v>
      </c>
      <c r="I15" s="52">
        <v>0</v>
      </c>
      <c r="J15" s="52">
        <v>0</v>
      </c>
      <c r="K15" s="52">
        <v>0</v>
      </c>
      <c r="L15" s="46" t="s">
        <v>106</v>
      </c>
      <c r="M15" s="46" t="s">
        <v>84</v>
      </c>
      <c r="O15" s="120">
        <f t="shared" si="1"/>
        <v>0</v>
      </c>
    </row>
    <row r="16" spans="1:15" ht="15" customHeight="1">
      <c r="A16" s="46">
        <v>2008</v>
      </c>
      <c r="B16" s="64" t="s">
        <v>122</v>
      </c>
      <c r="C16" s="46" t="s">
        <v>15</v>
      </c>
      <c r="D16" s="160">
        <v>39437</v>
      </c>
      <c r="E16" s="50">
        <v>39647</v>
      </c>
      <c r="F16" s="160">
        <v>39651</v>
      </c>
      <c r="G16" s="166">
        <v>12500</v>
      </c>
      <c r="H16" s="166">
        <v>0</v>
      </c>
      <c r="I16" s="52">
        <v>0</v>
      </c>
      <c r="J16" s="52">
        <v>0</v>
      </c>
      <c r="K16" s="52">
        <v>0</v>
      </c>
      <c r="L16" s="157" t="s">
        <v>112</v>
      </c>
      <c r="M16" s="46" t="s">
        <v>84</v>
      </c>
      <c r="O16" s="120">
        <f t="shared" si="1"/>
        <v>12500</v>
      </c>
    </row>
    <row r="17" spans="1:15" ht="15" customHeight="1">
      <c r="A17" s="46">
        <v>2008</v>
      </c>
      <c r="B17" s="64" t="s">
        <v>123</v>
      </c>
      <c r="C17" s="46" t="s">
        <v>16</v>
      </c>
      <c r="D17" s="160">
        <v>39238</v>
      </c>
      <c r="E17" s="50">
        <v>39652</v>
      </c>
      <c r="F17" s="160">
        <v>39657</v>
      </c>
      <c r="G17" s="166">
        <v>0</v>
      </c>
      <c r="H17" s="166">
        <v>0</v>
      </c>
      <c r="I17" s="52">
        <v>8565.71</v>
      </c>
      <c r="J17" s="52">
        <v>0</v>
      </c>
      <c r="K17" s="52">
        <v>0</v>
      </c>
      <c r="L17" s="46" t="s">
        <v>106</v>
      </c>
      <c r="M17" s="46" t="s">
        <v>84</v>
      </c>
      <c r="O17" s="120">
        <f t="shared" si="1"/>
        <v>8565.71</v>
      </c>
    </row>
    <row r="18" spans="1:15" ht="15" customHeight="1">
      <c r="A18" s="46">
        <v>2008</v>
      </c>
      <c r="B18" s="64" t="s">
        <v>127</v>
      </c>
      <c r="C18" s="46" t="s">
        <v>15</v>
      </c>
      <c r="D18" s="160">
        <v>38456</v>
      </c>
      <c r="E18" s="50">
        <v>39645</v>
      </c>
      <c r="F18" s="160">
        <v>39668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O18" s="120">
        <f t="shared" si="1"/>
        <v>0</v>
      </c>
    </row>
    <row r="19" spans="1:17" s="129" customFormat="1" ht="123" customHeight="1">
      <c r="A19" s="129">
        <v>2008</v>
      </c>
      <c r="B19" s="146" t="s">
        <v>128</v>
      </c>
      <c r="C19" s="129" t="s">
        <v>15</v>
      </c>
      <c r="D19" s="147">
        <v>39251</v>
      </c>
      <c r="E19" s="148">
        <v>39654</v>
      </c>
      <c r="F19" s="147">
        <v>39668</v>
      </c>
      <c r="G19" s="132">
        <v>100000</v>
      </c>
      <c r="H19" s="132">
        <v>120000</v>
      </c>
      <c r="I19" s="132">
        <v>0</v>
      </c>
      <c r="J19" s="132">
        <v>0</v>
      </c>
      <c r="K19" s="132">
        <v>0</v>
      </c>
      <c r="L19" s="129" t="s">
        <v>10</v>
      </c>
      <c r="M19" s="129" t="s">
        <v>84</v>
      </c>
      <c r="O19" s="133">
        <f t="shared" si="1"/>
        <v>100000</v>
      </c>
      <c r="P19" s="129" t="s">
        <v>173</v>
      </c>
      <c r="Q19" s="143" t="s">
        <v>180</v>
      </c>
    </row>
    <row r="20" spans="1:15" ht="15" customHeight="1">
      <c r="A20" s="46">
        <v>2008</v>
      </c>
      <c r="B20" s="64" t="s">
        <v>129</v>
      </c>
      <c r="C20" s="46" t="s">
        <v>15</v>
      </c>
      <c r="D20" s="160">
        <v>38811</v>
      </c>
      <c r="E20" s="50">
        <v>39633</v>
      </c>
      <c r="F20" s="160">
        <v>39639</v>
      </c>
      <c r="G20" s="52">
        <v>0</v>
      </c>
      <c r="H20" s="52">
        <v>0</v>
      </c>
      <c r="I20" s="52">
        <v>22500</v>
      </c>
      <c r="J20" s="52">
        <v>0</v>
      </c>
      <c r="K20" s="52">
        <v>0</v>
      </c>
      <c r="L20" s="46" t="s">
        <v>106</v>
      </c>
      <c r="M20" s="46" t="s">
        <v>84</v>
      </c>
      <c r="O20" s="120">
        <f t="shared" si="1"/>
        <v>22500</v>
      </c>
    </row>
    <row r="21" spans="1:15" ht="15" customHeight="1">
      <c r="A21" s="46">
        <v>2008</v>
      </c>
      <c r="B21" s="64" t="s">
        <v>130</v>
      </c>
      <c r="C21" s="46" t="s">
        <v>16</v>
      </c>
      <c r="D21" s="160">
        <v>39183</v>
      </c>
      <c r="E21" s="50">
        <v>39617</v>
      </c>
      <c r="F21" s="160">
        <v>39638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46" t="s">
        <v>106</v>
      </c>
      <c r="M21" s="46" t="s">
        <v>84</v>
      </c>
      <c r="O21" s="120">
        <f t="shared" si="1"/>
        <v>0</v>
      </c>
    </row>
    <row r="22" spans="1:15" ht="15" customHeight="1">
      <c r="A22" s="46">
        <v>2008</v>
      </c>
      <c r="B22" s="64" t="s">
        <v>135</v>
      </c>
      <c r="C22" s="46" t="s">
        <v>16</v>
      </c>
      <c r="D22" s="160">
        <v>39371</v>
      </c>
      <c r="E22" s="50">
        <v>39378</v>
      </c>
      <c r="F22" s="160">
        <v>39385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46" t="s">
        <v>13</v>
      </c>
      <c r="M22" s="46" t="s">
        <v>85</v>
      </c>
      <c r="O22" s="120">
        <f t="shared" si="1"/>
        <v>0</v>
      </c>
    </row>
    <row r="23" spans="1:15" ht="15" customHeight="1">
      <c r="A23" s="46">
        <v>2008</v>
      </c>
      <c r="B23" s="64" t="s">
        <v>132</v>
      </c>
      <c r="C23" s="46" t="s">
        <v>15</v>
      </c>
      <c r="D23" s="160">
        <v>38980</v>
      </c>
      <c r="E23" s="50">
        <v>39722</v>
      </c>
      <c r="F23" s="160">
        <v>39734</v>
      </c>
      <c r="G23" s="52">
        <v>1600</v>
      </c>
      <c r="H23" s="52">
        <v>0</v>
      </c>
      <c r="I23" s="52">
        <v>0</v>
      </c>
      <c r="J23" s="52">
        <v>0</v>
      </c>
      <c r="K23" s="52">
        <v>0</v>
      </c>
      <c r="L23" s="157" t="s">
        <v>112</v>
      </c>
      <c r="M23" s="46" t="s">
        <v>84</v>
      </c>
      <c r="O23" s="120">
        <f t="shared" si="1"/>
        <v>1600</v>
      </c>
    </row>
    <row r="24" spans="1:17" s="129" customFormat="1" ht="51" customHeight="1">
      <c r="A24" s="129">
        <v>2008</v>
      </c>
      <c r="B24" s="146" t="s">
        <v>133</v>
      </c>
      <c r="C24" s="129" t="s">
        <v>15</v>
      </c>
      <c r="D24" s="131">
        <v>38574</v>
      </c>
      <c r="E24" s="131">
        <v>39736</v>
      </c>
      <c r="F24" s="131">
        <v>39744</v>
      </c>
      <c r="G24" s="132">
        <v>130000</v>
      </c>
      <c r="H24" s="132">
        <v>110000</v>
      </c>
      <c r="I24" s="132">
        <v>0</v>
      </c>
      <c r="J24" s="132">
        <v>0</v>
      </c>
      <c r="K24" s="132">
        <v>0</v>
      </c>
      <c r="O24" s="133">
        <f t="shared" si="1"/>
        <v>130000</v>
      </c>
      <c r="P24" s="129" t="s">
        <v>171</v>
      </c>
      <c r="Q24" s="143" t="s">
        <v>181</v>
      </c>
    </row>
    <row r="25" spans="1:17" ht="15" customHeight="1">
      <c r="A25" s="46">
        <v>2008</v>
      </c>
      <c r="B25" s="64" t="s">
        <v>136</v>
      </c>
      <c r="C25" s="46" t="s">
        <v>15</v>
      </c>
      <c r="D25" s="160">
        <v>39267</v>
      </c>
      <c r="E25" s="50">
        <v>39602</v>
      </c>
      <c r="F25" s="160">
        <v>39616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46" t="s">
        <v>106</v>
      </c>
      <c r="M25" s="46" t="s">
        <v>84</v>
      </c>
      <c r="O25" s="120">
        <f t="shared" si="1"/>
        <v>0</v>
      </c>
      <c r="Q25" s="128"/>
    </row>
    <row r="26" spans="2:15" ht="15" customHeight="1">
      <c r="B26" s="64" t="s">
        <v>143</v>
      </c>
      <c r="C26" s="46" t="s">
        <v>15</v>
      </c>
      <c r="G26" s="166">
        <v>12500</v>
      </c>
      <c r="H26" s="52">
        <v>0</v>
      </c>
      <c r="I26" s="52">
        <v>0</v>
      </c>
      <c r="J26" s="52">
        <v>0</v>
      </c>
      <c r="K26" s="52">
        <v>0</v>
      </c>
      <c r="O26" s="120">
        <f t="shared" si="1"/>
        <v>12500</v>
      </c>
    </row>
    <row r="27" spans="2:15" ht="15" customHeight="1">
      <c r="B27" s="63" t="s">
        <v>136</v>
      </c>
      <c r="C27" s="46" t="s">
        <v>16</v>
      </c>
      <c r="D27" s="46" t="s">
        <v>137</v>
      </c>
      <c r="E27" s="193">
        <v>38336</v>
      </c>
      <c r="F27" s="69">
        <v>39797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O27" s="120">
        <f t="shared" si="1"/>
        <v>0</v>
      </c>
    </row>
    <row r="28" spans="1:15" ht="15" customHeight="1">
      <c r="A28" s="46">
        <v>2009</v>
      </c>
      <c r="B28" s="63" t="s">
        <v>138</v>
      </c>
      <c r="C28" s="46" t="s">
        <v>15</v>
      </c>
      <c r="D28" s="69">
        <v>39251</v>
      </c>
      <c r="E28" s="193">
        <v>39849</v>
      </c>
      <c r="F28" s="69">
        <v>39857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46" t="s">
        <v>106</v>
      </c>
      <c r="M28" s="46" t="s">
        <v>84</v>
      </c>
      <c r="O28" s="120">
        <f t="shared" si="1"/>
        <v>0</v>
      </c>
    </row>
    <row r="29" spans="1:17" s="129" customFormat="1" ht="45" customHeight="1">
      <c r="A29" s="129">
        <v>2009</v>
      </c>
      <c r="B29" s="149" t="s">
        <v>145</v>
      </c>
      <c r="C29" s="129" t="s">
        <v>15</v>
      </c>
      <c r="D29" s="147">
        <v>39051</v>
      </c>
      <c r="E29" s="148">
        <v>39793</v>
      </c>
      <c r="F29" s="147">
        <v>39813</v>
      </c>
      <c r="G29" s="132">
        <v>300000</v>
      </c>
      <c r="H29" s="132">
        <v>280000</v>
      </c>
      <c r="I29" s="132">
        <v>0</v>
      </c>
      <c r="J29" s="132">
        <v>0</v>
      </c>
      <c r="K29" s="132">
        <v>0</v>
      </c>
      <c r="L29" s="129" t="s">
        <v>10</v>
      </c>
      <c r="M29" s="129" t="s">
        <v>84</v>
      </c>
      <c r="O29" s="133">
        <f t="shared" si="1"/>
        <v>300000</v>
      </c>
      <c r="P29" s="129" t="s">
        <v>172</v>
      </c>
      <c r="Q29" s="143" t="s">
        <v>182</v>
      </c>
    </row>
    <row r="30" spans="1:15" ht="15" customHeight="1">
      <c r="A30" s="46">
        <v>2009</v>
      </c>
      <c r="B30" s="63" t="s">
        <v>139</v>
      </c>
      <c r="C30" s="46" t="s">
        <v>15</v>
      </c>
      <c r="D30" s="69">
        <v>39383</v>
      </c>
      <c r="E30" s="193">
        <v>39842</v>
      </c>
      <c r="F30" s="69">
        <v>39883</v>
      </c>
      <c r="G30" s="166">
        <v>14000</v>
      </c>
      <c r="H30" s="166">
        <v>0</v>
      </c>
      <c r="I30" s="52">
        <v>0</v>
      </c>
      <c r="J30" s="52">
        <v>0</v>
      </c>
      <c r="K30" s="52">
        <v>0</v>
      </c>
      <c r="L30" s="157" t="s">
        <v>94</v>
      </c>
      <c r="O30" s="120">
        <f t="shared" si="1"/>
        <v>14000</v>
      </c>
    </row>
    <row r="31" spans="1:15" ht="12.75">
      <c r="A31" s="46">
        <v>2008</v>
      </c>
      <c r="B31" s="63" t="s">
        <v>140</v>
      </c>
      <c r="C31" s="46" t="s">
        <v>15</v>
      </c>
      <c r="D31" s="172">
        <v>38774</v>
      </c>
      <c r="E31" s="194">
        <v>39770</v>
      </c>
      <c r="F31" s="172">
        <v>39778</v>
      </c>
      <c r="G31" s="46">
        <v>12500</v>
      </c>
      <c r="H31" s="166">
        <v>0</v>
      </c>
      <c r="I31" s="52">
        <v>0</v>
      </c>
      <c r="J31" s="52">
        <v>0</v>
      </c>
      <c r="K31" s="52">
        <v>0</v>
      </c>
      <c r="O31" s="120">
        <f t="shared" si="1"/>
        <v>12500</v>
      </c>
    </row>
    <row r="32" spans="1:15" ht="12.75">
      <c r="A32" s="46">
        <v>2009</v>
      </c>
      <c r="B32" s="63" t="s">
        <v>150</v>
      </c>
      <c r="C32" s="46" t="s">
        <v>16</v>
      </c>
      <c r="D32" s="69">
        <v>39756</v>
      </c>
      <c r="E32" s="193">
        <v>39759</v>
      </c>
      <c r="F32" s="69">
        <v>39930</v>
      </c>
      <c r="G32" s="166">
        <v>0</v>
      </c>
      <c r="H32" s="52">
        <v>0</v>
      </c>
      <c r="I32" s="52">
        <v>0</v>
      </c>
      <c r="J32" s="52">
        <v>0</v>
      </c>
      <c r="K32" s="52">
        <v>0</v>
      </c>
      <c r="L32" s="157" t="s">
        <v>94</v>
      </c>
      <c r="M32" s="46" t="s">
        <v>84</v>
      </c>
      <c r="O32" s="120">
        <f t="shared" si="1"/>
        <v>0</v>
      </c>
    </row>
    <row r="33" spans="1:15" ht="12.75">
      <c r="A33" s="46">
        <v>2009</v>
      </c>
      <c r="B33" s="63" t="s">
        <v>142</v>
      </c>
      <c r="C33" s="46" t="s">
        <v>15</v>
      </c>
      <c r="D33" s="69">
        <v>39253</v>
      </c>
      <c r="E33" s="193">
        <v>39889</v>
      </c>
      <c r="F33" s="69">
        <v>39909</v>
      </c>
      <c r="G33" s="52">
        <v>12500</v>
      </c>
      <c r="H33" s="52">
        <v>0</v>
      </c>
      <c r="I33" s="52">
        <v>0</v>
      </c>
      <c r="J33" s="52">
        <v>0</v>
      </c>
      <c r="K33" s="52">
        <v>0</v>
      </c>
      <c r="L33" s="157" t="s">
        <v>94</v>
      </c>
      <c r="M33" s="46" t="s">
        <v>84</v>
      </c>
      <c r="O33" s="120">
        <f t="shared" si="1"/>
        <v>12500</v>
      </c>
    </row>
    <row r="34" spans="1:15" ht="12.75">
      <c r="A34" s="46">
        <v>2008</v>
      </c>
      <c r="B34" s="63" t="s">
        <v>151</v>
      </c>
      <c r="C34" s="46" t="s">
        <v>15</v>
      </c>
      <c r="D34" s="69">
        <v>39032</v>
      </c>
      <c r="E34" s="193">
        <v>39854</v>
      </c>
      <c r="F34" s="69">
        <v>39874</v>
      </c>
      <c r="G34" s="166">
        <v>33000</v>
      </c>
      <c r="H34" s="166">
        <v>13000</v>
      </c>
      <c r="I34" s="52">
        <v>0</v>
      </c>
      <c r="J34" s="52">
        <v>0</v>
      </c>
      <c r="K34" s="52">
        <v>0</v>
      </c>
      <c r="O34" s="120">
        <f t="shared" si="1"/>
        <v>33000</v>
      </c>
    </row>
    <row r="35" spans="1:15" ht="12.75">
      <c r="A35" s="46">
        <v>2008</v>
      </c>
      <c r="B35" s="63" t="s">
        <v>152</v>
      </c>
      <c r="C35" s="46" t="s">
        <v>15</v>
      </c>
      <c r="G35" s="52">
        <v>12500</v>
      </c>
      <c r="H35" s="52">
        <v>0</v>
      </c>
      <c r="I35" s="52">
        <v>0</v>
      </c>
      <c r="J35" s="52">
        <v>0</v>
      </c>
      <c r="K35" s="52">
        <v>0</v>
      </c>
      <c r="O35" s="120">
        <f t="shared" si="1"/>
        <v>12500</v>
      </c>
    </row>
    <row r="36" spans="7:15" ht="12.75">
      <c r="G36" s="120"/>
      <c r="I36" s="120"/>
      <c r="O36" s="120"/>
    </row>
    <row r="38" spans="7:15" ht="12.75">
      <c r="G38" s="120">
        <f>SUM(G3:G35)</f>
        <v>1601100</v>
      </c>
      <c r="I38" s="120">
        <f>SUM(I3:I35)</f>
        <v>31065.71</v>
      </c>
      <c r="O38" s="120">
        <f>SUM(O3:O35)</f>
        <v>1632165.71</v>
      </c>
    </row>
  </sheetData>
  <sheetProtection/>
  <autoFilter ref="A2:O35"/>
  <mergeCells count="1">
    <mergeCell ref="A1:B1"/>
  </mergeCells>
  <dataValidations count="5">
    <dataValidation type="list" allowBlank="1" showInputMessage="1" showErrorMessage="1" sqref="L13 L32:L33 L23 L30 L11 L5 L16 L3">
      <formula1>$IL$65512:$IL$65516</formula1>
    </dataValidation>
    <dataValidation type="list" allowBlank="1" showInputMessage="1" showErrorMessage="1" sqref="M5:M6">
      <formula1>$IM$65512:$IV$65514</formula1>
    </dataValidation>
    <dataValidation type="list" allowBlank="1" showInputMessage="1" showErrorMessage="1" sqref="M3">
      <formula1>$IM$65521:$IV$65523</formula1>
    </dataValidation>
    <dataValidation type="list" allowBlank="1" showInputMessage="1" showErrorMessage="1" sqref="L6">
      <formula1>$IL$65527:$IL$65536</formula1>
    </dataValidation>
    <dataValidation type="list" allowBlank="1" showInputMessage="1" showErrorMessage="1" sqref="C8:C9 C71:C72 C3:C6">
      <formula1>$IK$65512:$IK$65515</formula1>
    </dataValidation>
  </dataValidations>
  <printOptions/>
  <pageMargins left="0.75" right="0.75" top="1" bottom="1" header="0.5" footer="0.5"/>
  <pageSetup fitToHeight="23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DFCA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Petrina</dc:creator>
  <cp:keywords/>
  <dc:description/>
  <cp:lastModifiedBy>Rosa_Silvestri</cp:lastModifiedBy>
  <cp:lastPrinted>2007-10-10T12:30:02Z</cp:lastPrinted>
  <dcterms:created xsi:type="dcterms:W3CDTF">2007-06-03T19:28:18Z</dcterms:created>
  <dcterms:modified xsi:type="dcterms:W3CDTF">2010-03-11T08:42:06Z</dcterms:modified>
  <cp:category/>
  <cp:version/>
  <cp:contentType/>
  <cp:contentStatus/>
</cp:coreProperties>
</file>