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66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DATI_TOTALE">'[1]Codifica_SP'!$M$2:$R$1994</definedName>
    <definedName name="DATI_TOTALE_DETT_1">'[1]Codifica_SP'!$Q$2:$Q$1994</definedName>
    <definedName name="DATI_TOTALE_DETT_2">'[1]Codifica_SP'!$R$2:$R$1994</definedName>
    <definedName name="RIC">'[1]Codifica_SP'!$M$679:$R$1355</definedName>
    <definedName name="RIC_ANNO_C">'[1]Codifica_SP'!$P$679:$P$1355</definedName>
    <definedName name="RIC_ANNO_P">'[1]Codifica_SP'!$O$679:$O$1355</definedName>
    <definedName name="SAN">'[1]Codifica_SP'!$M$2:$R$678</definedName>
    <definedName name="SAN_ANNO_C">'[1]Codifica_SP'!$P$2:$P$678</definedName>
    <definedName name="SAN_ANNO_P">'[1]Codifica_SP'!$O$2:$O$678</definedName>
    <definedName name="SOC">'[1]Codifica_SP'!$M$1356:$R$2032</definedName>
    <definedName name="SOC_ANNO_C">'[1]Codifica_SP'!$P$1356:$P$2032</definedName>
    <definedName name="SOC_ANNO_P">'[1]Codifica_SP'!$O$1356:$O$2032</definedName>
  </definedNames>
  <calcPr fullCalcOnLoad="1"/>
</workbook>
</file>

<file path=xl/sharedStrings.xml><?xml version="1.0" encoding="utf-8"?>
<sst xmlns="http://schemas.openxmlformats.org/spreadsheetml/2006/main" count="324" uniqueCount="316">
  <si>
    <t>Nome dell'Azienda</t>
  </si>
  <si>
    <t>Codice</t>
  </si>
  <si>
    <t>SCHEMA DI STATO PATRIMONIALE</t>
  </si>
  <si>
    <t>A</t>
  </si>
  <si>
    <t>ATTIVO</t>
  </si>
  <si>
    <t>AA</t>
  </si>
  <si>
    <t>A) IMMOBILIZZAZIONI</t>
  </si>
  <si>
    <t>AA1</t>
  </si>
  <si>
    <t>A.I) IMMOBILIZZAZIONI IMMATERIALI</t>
  </si>
  <si>
    <t>AA11</t>
  </si>
  <si>
    <t>A.I.1) Costi di impianto e di ampliamento</t>
  </si>
  <si>
    <t>AA12</t>
  </si>
  <si>
    <t>A.I.2) Costi di ricerca e sviluppo</t>
  </si>
  <si>
    <t>AA13</t>
  </si>
  <si>
    <t>A.I.3) Diritti di brevetto e diritti di utilizzazione delle opere dell'ingegno</t>
  </si>
  <si>
    <t>AA14</t>
  </si>
  <si>
    <t>A.I.4) Immobilizzazioni immateriali in corso e acconti</t>
  </si>
  <si>
    <t>AA15</t>
  </si>
  <si>
    <t xml:space="preserve">A.I.5) Altre immobilizzazioni immateriali. </t>
  </si>
  <si>
    <t>AA2</t>
  </si>
  <si>
    <t>A.II) IMMOBILIZZAZIONI MATERIALI</t>
  </si>
  <si>
    <t>AA21</t>
  </si>
  <si>
    <t xml:space="preserve">A.II.1) Terreni </t>
  </si>
  <si>
    <t>AA21a</t>
  </si>
  <si>
    <t>A.II.1.a) Disponibili</t>
  </si>
  <si>
    <t>AA21b</t>
  </si>
  <si>
    <t>A.II.1.b) Indisponibili</t>
  </si>
  <si>
    <t>AA22</t>
  </si>
  <si>
    <t>A.II.2) Fabbricati</t>
  </si>
  <si>
    <t>AA22a</t>
  </si>
  <si>
    <t xml:space="preserve">A.II.2.a) Fabbricati non strumentali (disponibili). </t>
  </si>
  <si>
    <t>AA22b</t>
  </si>
  <si>
    <t>A.II.2.b) Fabbricati strumentali (indisponibili)</t>
  </si>
  <si>
    <t>AA23</t>
  </si>
  <si>
    <t>A.II.3) Impianti e macchinari</t>
  </si>
  <si>
    <t>AA24</t>
  </si>
  <si>
    <t>A.II.4) Attrezzature sanitarie e scientifiche</t>
  </si>
  <si>
    <t>AA25</t>
  </si>
  <si>
    <t>A.II.5) Mobili e arredi</t>
  </si>
  <si>
    <t>AA26</t>
  </si>
  <si>
    <t>A.II.6) Automezzi</t>
  </si>
  <si>
    <t>AA27</t>
  </si>
  <si>
    <t>A.II.7) Oggetti d'arte</t>
  </si>
  <si>
    <t>AA28</t>
  </si>
  <si>
    <t>A.II.8) Altre immobilizzazioni materiali</t>
  </si>
  <si>
    <t>AA29</t>
  </si>
  <si>
    <t>A.II.9) Immobilizzazioni materiali in corso e acconti</t>
  </si>
  <si>
    <t>Entro 12 mesi</t>
  </si>
  <si>
    <t>Oltre 12 mesi</t>
  </si>
  <si>
    <t>AA3</t>
  </si>
  <si>
    <t>A.III)  IMMOBILIZZAZIONI FINANZIARIE con separata indicazione, per ciascuna voce dei crediti, degli importi esigibili entro l'esercizio successivo</t>
  </si>
  <si>
    <t>AA31</t>
  </si>
  <si>
    <t>A.III.1) Crediti finanziari</t>
  </si>
  <si>
    <t>AA31a</t>
  </si>
  <si>
    <t>A.III.1.a) Crediti finanziari v/Stato</t>
  </si>
  <si>
    <t>AA31b</t>
  </si>
  <si>
    <t>A.III.1.b) Crediti finanziari v/Regione</t>
  </si>
  <si>
    <t>AA31c</t>
  </si>
  <si>
    <t>A.III.1.c) Crediti finanziari v/partecipate</t>
  </si>
  <si>
    <t>AA31d</t>
  </si>
  <si>
    <t xml:space="preserve">A.III.1.d) Crediti finanziari v/altri </t>
  </si>
  <si>
    <t>AA32</t>
  </si>
  <si>
    <t>A.III.2) Titoli</t>
  </si>
  <si>
    <t>AA32a</t>
  </si>
  <si>
    <t>A.III.2.a) Partecipazioni</t>
  </si>
  <si>
    <t>AA32b</t>
  </si>
  <si>
    <t>A.III.2.b) Altri titoli</t>
  </si>
  <si>
    <t>AA_T</t>
  </si>
  <si>
    <t>TOTALE A)</t>
  </si>
  <si>
    <t>AB</t>
  </si>
  <si>
    <t>B) ATTIVO CIRCOLANTE</t>
  </si>
  <si>
    <t>AB1</t>
  </si>
  <si>
    <t>B.I)  RIMANENZE</t>
  </si>
  <si>
    <t>AB11</t>
  </si>
  <si>
    <t>B.I.1) Rimanenze beni sanitari</t>
  </si>
  <si>
    <t>AB12</t>
  </si>
  <si>
    <t>B.I.2) Rimanenze beni non sanitari</t>
  </si>
  <si>
    <t>AB13</t>
  </si>
  <si>
    <t>B.I.3) Acconti per acquisti beni sanitari</t>
  </si>
  <si>
    <t>AB14</t>
  </si>
  <si>
    <t>B.I.4) Acconti per acquisti beni non sanitari</t>
  </si>
  <si>
    <t>AB2</t>
  </si>
  <si>
    <t>B.II)  CREDITI  - Con separata indicazione, per ciascuna voce, degli importi esigibili  oltre l'esercizio successivo</t>
  </si>
  <si>
    <t>AB21</t>
  </si>
  <si>
    <t>B.II.1)  Crediti v/ Stato</t>
  </si>
  <si>
    <t>AB21a</t>
  </si>
  <si>
    <t>B.II.1.a)  Crediti v/ Stato - parte corrente</t>
  </si>
  <si>
    <t>AB21a1</t>
  </si>
  <si>
    <t xml:space="preserve">    B.II.1.a.1) Crediti v/Stato per spesa corrente e acconti</t>
  </si>
  <si>
    <t>AB21a2</t>
  </si>
  <si>
    <t xml:space="preserve">    B.II.1.a.2) Crediti v/Stato - altro</t>
  </si>
  <si>
    <t>AB21b</t>
  </si>
  <si>
    <t>B.II.1.b)  Crediti v/ Stato - investimenti</t>
  </si>
  <si>
    <t>AB21c</t>
  </si>
  <si>
    <t>B.II.1.c)  Crediti v/ Stato - per ricerca</t>
  </si>
  <si>
    <t>AB21c1</t>
  </si>
  <si>
    <t xml:space="preserve">    B.II.1.c.1)  Crediti v/ministero della Salute per ricerca corrente</t>
  </si>
  <si>
    <t>AB21c2</t>
  </si>
  <si>
    <t xml:space="preserve">    B.II.1.c.2)  Crediti v/ministero della Salute per ricerca finalizzata</t>
  </si>
  <si>
    <t>AB21c3</t>
  </si>
  <si>
    <t xml:space="preserve">    B.II.1.c.3)  Crediti v/Stato per ricerca - altre Amministrazioni centrali</t>
  </si>
  <si>
    <t>AB21c4</t>
  </si>
  <si>
    <t xml:space="preserve">    B.II.1.c.4)  Crediti v/Stato - Investimenti per ricerca</t>
  </si>
  <si>
    <t>AB21d</t>
  </si>
  <si>
    <t>B.II.1.d)  Crediti v/Prefetture</t>
  </si>
  <si>
    <t>AB22</t>
  </si>
  <si>
    <t>B.II.2)  Crediti v/ Regione</t>
  </si>
  <si>
    <t>AB22a</t>
  </si>
  <si>
    <t>B.II.2.a)  Crediti v/ regione  - parte corrente</t>
  </si>
  <si>
    <t>AB22a1</t>
  </si>
  <si>
    <t>B.II.2.a.1)  Crediti v/ regione  per spesa corrente</t>
  </si>
  <si>
    <t>AB22a1a</t>
  </si>
  <si>
    <t xml:space="preserve">B.II.2.a.1.a)  Crediti v/Regione o Provincia Autonoma per finanziamento sanitario ordinario corrente </t>
  </si>
  <si>
    <t>AB22a1b</t>
  </si>
  <si>
    <t>B.II.2.a.1.b)  Crediti v/Regione o Provincia Autonoma per finanziamento sanitario aggiuntivo corrente LEA</t>
  </si>
  <si>
    <t>AB22a1c</t>
  </si>
  <si>
    <t>B.II.2.a.1.c)  Crediti v/Regione o Provincia Autonoma per finanziamento sanitario aggiuntivo corrente extra LEA</t>
  </si>
  <si>
    <t>AB22a1d</t>
  </si>
  <si>
    <t>B.II.2.a.1.d)  Crediti v/Regione o Provincia Autonoma per spesa corrente - altro</t>
  </si>
  <si>
    <t>AB22a2</t>
  </si>
  <si>
    <t>B.II.2.a.2)  Crediti v/ regione  per ricerca</t>
  </si>
  <si>
    <t>AB22b</t>
  </si>
  <si>
    <t>B.II.2.b)  Crediti v/ regione  - Patrimonio Netto</t>
  </si>
  <si>
    <t>AB22b1</t>
  </si>
  <si>
    <t>B.II.2.b.1)  Crediti v/Regione o Provincia Autonoma per finanziamento per investimenti</t>
  </si>
  <si>
    <t>AB22b2</t>
  </si>
  <si>
    <t>B.II.2.b.2)  Crediti v/Regione o Provincia Autonoma per incremento fondo di dotazione</t>
  </si>
  <si>
    <t>AB22b3</t>
  </si>
  <si>
    <t>B.II.2.b.3)  Crediti v/Regione o Provincia Autonoma per ripiano perdite</t>
  </si>
  <si>
    <t>AB22b4</t>
  </si>
  <si>
    <t>B.II.2.b.4)  Crediti v/Regione o Provincia Autonoma per ricostituzione risorse da investimenti esercizi precedenti</t>
  </si>
  <si>
    <t>AB23</t>
  </si>
  <si>
    <t>B.II.3)  Crediti v/Comuni</t>
  </si>
  <si>
    <t>AB24</t>
  </si>
  <si>
    <t>B.II.4) Crediti v/ aziende sanitarie pubbliche e acconto quota FSR da distribuire</t>
  </si>
  <si>
    <t>AB24a</t>
  </si>
  <si>
    <t>B.II.4.a) Crediti v/ aziende sanitarie pubbliche della regione</t>
  </si>
  <si>
    <t>AB24a1</t>
  </si>
  <si>
    <t>B.II.4.a1) Crediti v/ ATS per operazioni di conferimento/scorporo LR23/2015</t>
  </si>
  <si>
    <t>AB24a2</t>
  </si>
  <si>
    <t>B.II.4.a2) Crediti v/ ASST per operazioni di conferimento/scorporo LR23/2015</t>
  </si>
  <si>
    <t>AB24a3</t>
  </si>
  <si>
    <t>B.II.4.a3) Crediti v/ aziende sanitarie pubbliche della regione</t>
  </si>
  <si>
    <t>AB24b</t>
  </si>
  <si>
    <t>B.II.4.b) Crediti v/aziende san. pubbliche fuori regione</t>
  </si>
  <si>
    <t>AB25</t>
  </si>
  <si>
    <t>B.II.5) Crediti v/società partecipate e/o enti dipendenti della Regione</t>
  </si>
  <si>
    <t>AB26</t>
  </si>
  <si>
    <t>B.II.6) Crediti v/Erario</t>
  </si>
  <si>
    <t>AB27</t>
  </si>
  <si>
    <t>B.II.7) Crediti v/ altri</t>
  </si>
  <si>
    <t>AB3</t>
  </si>
  <si>
    <t>B.III )  ATTIVITA' FINANZIARIE CHE NON COSTITUISCONO IMMOBILIZZAZIONI</t>
  </si>
  <si>
    <t>AB31</t>
  </si>
  <si>
    <t>B.III.1)  Partecipazioni che non costituiscono immobilizzazioni</t>
  </si>
  <si>
    <t>AB32</t>
  </si>
  <si>
    <t>B.III.2)  Titoli che non costituiscono immobilizzazioni</t>
  </si>
  <si>
    <t>AB4</t>
  </si>
  <si>
    <t>B.IV)  DISPONIBILITA' LIQUIDE</t>
  </si>
  <si>
    <t>AB41</t>
  </si>
  <si>
    <t>B.IV.1)  Cassa</t>
  </si>
  <si>
    <t>AB42</t>
  </si>
  <si>
    <t>B.IV.2)  Istituto tesoriere</t>
  </si>
  <si>
    <t>AB43</t>
  </si>
  <si>
    <t>B.IV.3)  Tesoreria unica</t>
  </si>
  <si>
    <t>AB44</t>
  </si>
  <si>
    <t>B.IV.4)  Conto corrente postale</t>
  </si>
  <si>
    <t>AB_T</t>
  </si>
  <si>
    <t>TOTALE B)</t>
  </si>
  <si>
    <t>AC</t>
  </si>
  <si>
    <t>C)  RATEI E RISCONTI ATTIVI</t>
  </si>
  <si>
    <t>AC1</t>
  </si>
  <si>
    <t>C.I) Ratei attivi</t>
  </si>
  <si>
    <t>AC2</t>
  </si>
  <si>
    <t>C.II) Risconti attivi</t>
  </si>
  <si>
    <t>AC_T</t>
  </si>
  <si>
    <t>TOTALE C)</t>
  </si>
  <si>
    <t>AC_TT</t>
  </si>
  <si>
    <t>TOTALE ATTIVO (A+B+C)</t>
  </si>
  <si>
    <t>AD</t>
  </si>
  <si>
    <t>D) CONTI D'ORDINE</t>
  </si>
  <si>
    <t>AD1</t>
  </si>
  <si>
    <t>D.I) Canoni di leasing ancora da pagare</t>
  </si>
  <si>
    <t>AD2</t>
  </si>
  <si>
    <t>D.II) Depositi cauzionali</t>
  </si>
  <si>
    <t>AD3</t>
  </si>
  <si>
    <t>D.III) Beni in comodato</t>
  </si>
  <si>
    <t>AD4</t>
  </si>
  <si>
    <t>D.IV) Altri conti d'ordine</t>
  </si>
  <si>
    <t>AD_T</t>
  </si>
  <si>
    <t>TOTALE D)</t>
  </si>
  <si>
    <t>P</t>
  </si>
  <si>
    <t>PASSIVO</t>
  </si>
  <si>
    <t>PA</t>
  </si>
  <si>
    <t>A) PATRIMONIO NETTO</t>
  </si>
  <si>
    <t>PA1</t>
  </si>
  <si>
    <t>A.I) Fondo di dotazione</t>
  </si>
  <si>
    <t>PA2</t>
  </si>
  <si>
    <t xml:space="preserve">A.II) Finanziamenti per investimenti </t>
  </si>
  <si>
    <t>PA21</t>
  </si>
  <si>
    <t xml:space="preserve">   A.II.1) Finanziamenti per beni di prima dotazione</t>
  </si>
  <si>
    <t>PA22</t>
  </si>
  <si>
    <t xml:space="preserve">   A.II.2) Finanziamenti da Stato per investimenti </t>
  </si>
  <si>
    <t>PA22a</t>
  </si>
  <si>
    <t xml:space="preserve">       A.II.1.a) di cui Finanziamenti da Stato ex art. 20 L. 67/88</t>
  </si>
  <si>
    <t>PA22b</t>
  </si>
  <si>
    <t xml:space="preserve">       A.II.1.b) di cui Finanziamenti da Stato per ricerca</t>
  </si>
  <si>
    <t>PA22c</t>
  </si>
  <si>
    <t xml:space="preserve">       A.II.1.c) di cui Finanziamenti da Stato - Altri -</t>
  </si>
  <si>
    <t>PA23</t>
  </si>
  <si>
    <t xml:space="preserve">   A.II.3) Finanziamenti da Regione per investimenti </t>
  </si>
  <si>
    <t>PA24</t>
  </si>
  <si>
    <t xml:space="preserve">   A.II.4) Finanziamenti da altri soggetti pubblici per investimenti</t>
  </si>
  <si>
    <t>PA25</t>
  </si>
  <si>
    <t xml:space="preserve">   A.II.5) Finanziamenti per investimenti da rettifica contributi in conto esercizio</t>
  </si>
  <si>
    <t>PA3</t>
  </si>
  <si>
    <t>A.III) Donazioni e lasciti vincolati a investimenti</t>
  </si>
  <si>
    <t>PA4</t>
  </si>
  <si>
    <t>A.IV) Altre riserve</t>
  </si>
  <si>
    <t>PA5</t>
  </si>
  <si>
    <t>A.V) Contributi per ripiano perdite</t>
  </si>
  <si>
    <t>PA6</t>
  </si>
  <si>
    <t>A.VI) Utili (perdite) portate a nuovo</t>
  </si>
  <si>
    <t>PA7</t>
  </si>
  <si>
    <t>A.VII) Utile (perdita) dell'esercizio</t>
  </si>
  <si>
    <t>PA_T</t>
  </si>
  <si>
    <t>PB</t>
  </si>
  <si>
    <t>B)  FONDI PER RISCHI E ONERI</t>
  </si>
  <si>
    <t>PB1</t>
  </si>
  <si>
    <t xml:space="preserve">B.I)  Fondi per imposte, anche differite </t>
  </si>
  <si>
    <t>PB2</t>
  </si>
  <si>
    <t>B.II) Fondi per rischi</t>
  </si>
  <si>
    <t>PB3</t>
  </si>
  <si>
    <t>B.III)  Fondi da distribuire</t>
  </si>
  <si>
    <t>PB4</t>
  </si>
  <si>
    <t>B.IV) Quota inutilizzata contributi di parte corrente vincolati</t>
  </si>
  <si>
    <t>PB5</t>
  </si>
  <si>
    <t>B.V) Altri fondi</t>
  </si>
  <si>
    <t>PB_T</t>
  </si>
  <si>
    <t>PC</t>
  </si>
  <si>
    <t>C)  TRATTAMENTO FINE RAPPORTO</t>
  </si>
  <si>
    <t>PC1</t>
  </si>
  <si>
    <t>C.I)  Premi operosità</t>
  </si>
  <si>
    <t>PC2</t>
  </si>
  <si>
    <t>C.II)  TFR personale dipendente</t>
  </si>
  <si>
    <t>PC_T</t>
  </si>
  <si>
    <t>PD</t>
  </si>
  <si>
    <t>D) DEBITI con separata indicazione, per ciascuna voce, degli importi esigibili oltre l'esercizio successivo</t>
  </si>
  <si>
    <t>PD1</t>
  </si>
  <si>
    <t>D.I) Mutui passivi</t>
  </si>
  <si>
    <t>PD2</t>
  </si>
  <si>
    <t>D.II) Debiti verso Stato</t>
  </si>
  <si>
    <t>PD3</t>
  </si>
  <si>
    <t>D.III) Debiti verso Regione</t>
  </si>
  <si>
    <t>PD4</t>
  </si>
  <si>
    <t>D.IV) Debiti verso Comuni</t>
  </si>
  <si>
    <t>PD5</t>
  </si>
  <si>
    <t>D.V) Debiti verso Aziende sanitarie pubbliche</t>
  </si>
  <si>
    <t>PD5a</t>
  </si>
  <si>
    <t>D.V.a) Debiti v/aziende sanitarie pubbliche della Regione per spesa corrente e mobilità</t>
  </si>
  <si>
    <t>PD5b</t>
  </si>
  <si>
    <t>D.V.b) Debiti v/aziende sanitarie pubbliche della Regione per finanziamento sanitario aggiuntivo corrente LEA</t>
  </si>
  <si>
    <t>PD5c</t>
  </si>
  <si>
    <t>D.V.c) Debiti v/aziende sanitarie pubbliche della Regione per finanziamento sanitario aggiuntivo corrente extra LEA</t>
  </si>
  <si>
    <t>PD5d</t>
  </si>
  <si>
    <t>D.V.d) Debiti v/aziende sanitarie pubbliche della Regione per altre prestazioni</t>
  </si>
  <si>
    <t>PD5d1</t>
  </si>
  <si>
    <t>D.V.d1) Debiti v/ ATS per operazioni di conferimento/scorporo LR23/2015</t>
  </si>
  <si>
    <t>PD5d2</t>
  </si>
  <si>
    <t>D.V.d2) Debiti v/ ASST per operazioni di conferimento/scorporo LR23/2015</t>
  </si>
  <si>
    <t>PD5d3</t>
  </si>
  <si>
    <t>D.V.d3) Debiti v/aziende sanitarie pubbliche della Regione per altre prestazioni</t>
  </si>
  <si>
    <t>PD5e</t>
  </si>
  <si>
    <t>D.V.e) Debiti v/aziende sanitarie pubbliche della Regione per versamenti a patrimonio netto</t>
  </si>
  <si>
    <t>PD5f</t>
  </si>
  <si>
    <t>D.v.f) Debiti v/aziende sanitarie pubbliche fuori regione</t>
  </si>
  <si>
    <t>PD6</t>
  </si>
  <si>
    <t>D.VI) Debiti v/società partecipate e/o enti dipendenti della Regione</t>
  </si>
  <si>
    <t>PD7</t>
  </si>
  <si>
    <t>D.VII) Debiti verso fornitori</t>
  </si>
  <si>
    <t>PD8</t>
  </si>
  <si>
    <t>D.VIII) Debiti verso istituto tesoriere</t>
  </si>
  <si>
    <t>PD9</t>
  </si>
  <si>
    <t>D.IX) Debiti tributari</t>
  </si>
  <si>
    <t>PD10</t>
  </si>
  <si>
    <t>D.X) Debiti altri finanziatori</t>
  </si>
  <si>
    <t>PD11</t>
  </si>
  <si>
    <t>D.XI) Debiti verso istituti previdenziali, assistenziali e sicurezza sociale</t>
  </si>
  <si>
    <t>PD12</t>
  </si>
  <si>
    <t>D.XII) Altri debiti</t>
  </si>
  <si>
    <t>PD_T</t>
  </si>
  <si>
    <t>PE</t>
  </si>
  <si>
    <t>E)  RATEI E RISCONTI PASSIVI</t>
  </si>
  <si>
    <t>PE1</t>
  </si>
  <si>
    <t xml:space="preserve">E.I) Ratei passivi </t>
  </si>
  <si>
    <t>PE2</t>
  </si>
  <si>
    <t>E.II) Risconti passivi</t>
  </si>
  <si>
    <t>PE_T</t>
  </si>
  <si>
    <t>TOTALE E)</t>
  </si>
  <si>
    <t>P_E_TT</t>
  </si>
  <si>
    <t>TOTALE PASSIVO (A+B+C+D+E)</t>
  </si>
  <si>
    <t>PF</t>
  </si>
  <si>
    <t>F) CONTI D'ORDINE</t>
  </si>
  <si>
    <t>PF1</t>
  </si>
  <si>
    <t>F.I) Canoni di leasing ancora da pagare</t>
  </si>
  <si>
    <t>PF2</t>
  </si>
  <si>
    <t>F.II) Depositi cauzionali</t>
  </si>
  <si>
    <t>PF3</t>
  </si>
  <si>
    <t>F.III) Beni in comodato</t>
  </si>
  <si>
    <t>PF4</t>
  </si>
  <si>
    <t>F.IV) Altri conti d'ordine</t>
  </si>
  <si>
    <t>PF_T</t>
  </si>
  <si>
    <t>TOTALE F)</t>
  </si>
  <si>
    <t>Quadratura</t>
  </si>
  <si>
    <t>F.to Il Direttore Generale ai sensi D.Lgs. 39/93  ------------------------------------------------------------</t>
  </si>
  <si>
    <t>F.to Il Responsabile Economico Finanziario ai sensi D.Lgs. 39/93 -----------------------------------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</si>
</sst>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</numFmts>
  <fonts count="7">
    <font>
      <sz val="10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17">
      <alignment/>
      <protection/>
    </xf>
    <xf numFmtId="164" fontId="1" fillId="0" borderId="0" xfId="17" applyNumberFormat="1" applyFont="1" applyAlignment="1" applyProtection="1">
      <alignment horizontal="center"/>
      <protection/>
    </xf>
    <xf numFmtId="38" fontId="0" fillId="0" borderId="0" xfId="17" applyNumberFormat="1" applyFill="1" applyAlignment="1">
      <alignment horizontal="center" vertical="center"/>
      <protection/>
    </xf>
    <xf numFmtId="38" fontId="0" fillId="0" borderId="0" xfId="17" applyNumberFormat="1" applyFill="1" applyAlignment="1">
      <alignment vertical="center"/>
      <protection/>
    </xf>
    <xf numFmtId="0" fontId="0" fillId="0" borderId="0" xfId="17" applyFill="1" applyAlignment="1">
      <alignment vertical="center"/>
      <protection/>
    </xf>
    <xf numFmtId="3" fontId="2" fillId="0" borderId="0" xfId="17" applyNumberFormat="1" applyFont="1" applyBorder="1" applyAlignment="1" applyProtection="1">
      <alignment horizontal="center" vertical="center" wrapText="1"/>
      <protection/>
    </xf>
    <xf numFmtId="0" fontId="1" fillId="2" borderId="1" xfId="17" applyFont="1" applyFill="1" applyBorder="1" applyAlignment="1" applyProtection="1">
      <alignment horizontal="left" vertical="center"/>
      <protection/>
    </xf>
    <xf numFmtId="0" fontId="2" fillId="0" borderId="0" xfId="17" applyFont="1" applyBorder="1" applyAlignment="1" applyProtection="1">
      <alignment horizontal="center" vertical="center"/>
      <protection/>
    </xf>
    <xf numFmtId="0" fontId="3" fillId="3" borderId="2" xfId="17" applyFont="1" applyFill="1" applyBorder="1" applyAlignment="1">
      <alignment horizontal="center" vertical="center"/>
      <protection/>
    </xf>
    <xf numFmtId="0" fontId="3" fillId="3" borderId="2" xfId="17" applyFont="1" applyFill="1" applyBorder="1" applyAlignment="1">
      <alignment vertical="center"/>
      <protection/>
    </xf>
    <xf numFmtId="38" fontId="4" fillId="4" borderId="1" xfId="17" applyNumberFormat="1" applyFont="1" applyFill="1" applyBorder="1" applyAlignment="1" applyProtection="1">
      <alignment horizontal="center" vertical="center" wrapText="1"/>
      <protection/>
    </xf>
    <xf numFmtId="38" fontId="4" fillId="5" borderId="1" xfId="17" applyNumberFormat="1" applyFont="1" applyFill="1" applyBorder="1" applyAlignment="1" applyProtection="1">
      <alignment horizontal="center" vertical="center" wrapText="1"/>
      <protection/>
    </xf>
    <xf numFmtId="38" fontId="4" fillId="2" borderId="1" xfId="17" applyNumberFormat="1" applyFont="1" applyFill="1" applyBorder="1" applyAlignment="1" applyProtection="1">
      <alignment horizontal="center" vertical="center" wrapText="1"/>
      <protection/>
    </xf>
    <xf numFmtId="38" fontId="0" fillId="6" borderId="1" xfId="17" applyNumberFormat="1" applyFill="1" applyBorder="1" applyAlignment="1">
      <alignment horizontal="left" vertical="center"/>
      <protection/>
    </xf>
    <xf numFmtId="38" fontId="0" fillId="6" borderId="1" xfId="17" applyNumberFormat="1" applyFill="1" applyBorder="1" applyAlignment="1">
      <alignment horizontal="right" vertical="center"/>
      <protection/>
    </xf>
    <xf numFmtId="38" fontId="0" fillId="0" borderId="0" xfId="17" applyNumberFormat="1" applyFill="1" applyAlignment="1">
      <alignment horizontal="right" vertical="center"/>
      <protection/>
    </xf>
    <xf numFmtId="0" fontId="0" fillId="0" borderId="0" xfId="17" applyFill="1" applyAlignment="1">
      <alignment horizontal="right" vertical="center"/>
      <protection/>
    </xf>
    <xf numFmtId="38" fontId="5" fillId="7" borderId="1" xfId="17" applyNumberFormat="1" applyFont="1" applyFill="1" applyBorder="1" applyAlignment="1">
      <alignment horizontal="left" vertical="center"/>
      <protection/>
    </xf>
    <xf numFmtId="38" fontId="5" fillId="7" borderId="1" xfId="17" applyNumberFormat="1" applyFont="1" applyFill="1" applyBorder="1" applyAlignment="1">
      <alignment horizontal="right" vertical="center"/>
      <protection/>
    </xf>
    <xf numFmtId="38" fontId="5" fillId="0" borderId="1" xfId="17" applyNumberFormat="1" applyFont="1" applyFill="1" applyBorder="1" applyAlignment="1">
      <alignment horizontal="left" vertical="center"/>
      <protection/>
    </xf>
    <xf numFmtId="38" fontId="5" fillId="0" borderId="1" xfId="17" applyNumberFormat="1" applyFont="1" applyFill="1" applyBorder="1" applyAlignment="1">
      <alignment horizontal="right" vertical="center"/>
      <protection/>
    </xf>
    <xf numFmtId="10" fontId="5" fillId="0" borderId="1" xfId="17" applyNumberFormat="1" applyFont="1" applyFill="1" applyBorder="1" applyAlignment="1">
      <alignment horizontal="right" vertical="center"/>
      <protection/>
    </xf>
    <xf numFmtId="38" fontId="0" fillId="2" borderId="1" xfId="17" applyNumberFormat="1" applyFill="1" applyBorder="1" applyAlignment="1">
      <alignment horizontal="left" vertical="center"/>
      <protection/>
    </xf>
    <xf numFmtId="38" fontId="0" fillId="2" borderId="1" xfId="17" applyNumberFormat="1" applyFill="1" applyBorder="1" applyAlignment="1">
      <alignment horizontal="right" vertical="center"/>
      <protection/>
    </xf>
    <xf numFmtId="10" fontId="0" fillId="2" borderId="1" xfId="17" applyNumberFormat="1" applyFill="1" applyBorder="1" applyAlignment="1">
      <alignment horizontal="right" vertical="center"/>
      <protection/>
    </xf>
    <xf numFmtId="0" fontId="0" fillId="0" borderId="0" xfId="17" applyFont="1">
      <alignment/>
      <protection/>
    </xf>
    <xf numFmtId="38" fontId="0" fillId="0" borderId="1" xfId="17" applyNumberFormat="1" applyFill="1" applyBorder="1" applyAlignment="1">
      <alignment horizontal="left" vertical="center"/>
      <protection/>
    </xf>
    <xf numFmtId="38" fontId="0" fillId="0" borderId="1" xfId="17" applyNumberFormat="1" applyFill="1" applyBorder="1" applyAlignment="1">
      <alignment horizontal="right" vertical="center"/>
      <protection/>
    </xf>
    <xf numFmtId="10" fontId="0" fillId="0" borderId="1" xfId="17" applyNumberFormat="1" applyFill="1" applyBorder="1" applyAlignment="1">
      <alignment horizontal="right" vertical="center"/>
      <protection/>
    </xf>
    <xf numFmtId="38" fontId="0" fillId="6" borderId="1" xfId="17" applyNumberFormat="1" applyFont="1" applyFill="1" applyBorder="1" applyAlignment="1">
      <alignment horizontal="center" vertical="center"/>
      <protection/>
    </xf>
    <xf numFmtId="38" fontId="5" fillId="0" borderId="1" xfId="17" applyNumberFormat="1" applyFont="1" applyFill="1" applyBorder="1" applyAlignment="1">
      <alignment horizontal="left" vertical="center" wrapText="1"/>
      <protection/>
    </xf>
    <xf numFmtId="0" fontId="0" fillId="0" borderId="0" xfId="17" applyFont="1" applyFill="1">
      <alignment/>
      <protection/>
    </xf>
    <xf numFmtId="38" fontId="0" fillId="2" borderId="3" xfId="17" applyNumberFormat="1" applyFill="1" applyBorder="1" applyAlignment="1">
      <alignment horizontal="right" vertical="center"/>
      <protection/>
    </xf>
    <xf numFmtId="10" fontId="0" fillId="2" borderId="4" xfId="17" applyNumberFormat="1" applyFill="1" applyBorder="1" applyAlignment="1">
      <alignment horizontal="right" vertical="center"/>
      <protection/>
    </xf>
    <xf numFmtId="38" fontId="5" fillId="7" borderId="5" xfId="17" applyNumberFormat="1" applyFont="1" applyFill="1" applyBorder="1" applyAlignment="1">
      <alignment horizontal="right" vertical="center"/>
      <protection/>
    </xf>
    <xf numFmtId="10" fontId="5" fillId="7" borderId="5" xfId="17" applyNumberFormat="1" applyFont="1" applyFill="1" applyBorder="1" applyAlignment="1">
      <alignment horizontal="right" vertical="center"/>
      <protection/>
    </xf>
    <xf numFmtId="38" fontId="0" fillId="7" borderId="1" xfId="17" applyNumberFormat="1" applyFill="1" applyBorder="1" applyAlignment="1">
      <alignment horizontal="left" vertical="center"/>
      <protection/>
    </xf>
    <xf numFmtId="38" fontId="0" fillId="7" borderId="1" xfId="17" applyNumberFormat="1" applyFill="1" applyBorder="1" applyAlignment="1">
      <alignment horizontal="right" vertical="center"/>
      <protection/>
    </xf>
    <xf numFmtId="10" fontId="0" fillId="7" borderId="1" xfId="17" applyNumberFormat="1" applyFill="1" applyBorder="1" applyAlignment="1">
      <alignment horizontal="right" vertical="center"/>
      <protection/>
    </xf>
    <xf numFmtId="38" fontId="0" fillId="2" borderId="1" xfId="17" applyNumberFormat="1" applyFont="1" applyFill="1" applyBorder="1" applyAlignment="1">
      <alignment horizontal="left" vertical="center"/>
      <protection/>
    </xf>
    <xf numFmtId="38" fontId="0" fillId="2" borderId="4" xfId="17" applyNumberFormat="1" applyFill="1" applyBorder="1" applyAlignment="1">
      <alignment horizontal="right" vertical="center"/>
      <protection/>
    </xf>
    <xf numFmtId="10" fontId="0" fillId="2" borderId="5" xfId="17" applyNumberFormat="1" applyFill="1" applyBorder="1" applyAlignment="1">
      <alignment horizontal="right" vertical="center"/>
      <protection/>
    </xf>
    <xf numFmtId="0" fontId="0" fillId="0" borderId="0" xfId="17" applyFill="1" applyBorder="1" applyAlignment="1">
      <alignment vertical="center"/>
      <protection/>
    </xf>
    <xf numFmtId="38" fontId="0" fillId="0" borderId="0" xfId="17" applyNumberFormat="1" applyFill="1" applyBorder="1" applyAlignment="1">
      <alignment horizontal="right" vertical="center"/>
      <protection/>
    </xf>
    <xf numFmtId="10" fontId="5" fillId="7" borderId="1" xfId="17" applyNumberFormat="1" applyFont="1" applyFill="1" applyBorder="1" applyAlignment="1">
      <alignment horizontal="right" vertical="center"/>
      <protection/>
    </xf>
    <xf numFmtId="0" fontId="0" fillId="0" borderId="0" xfId="17" applyFill="1" applyBorder="1" applyAlignment="1">
      <alignment horizontal="right" vertical="center"/>
      <protection/>
    </xf>
    <xf numFmtId="0" fontId="0" fillId="0" borderId="0" xfId="17" applyBorder="1">
      <alignment/>
      <protection/>
    </xf>
    <xf numFmtId="38" fontId="5" fillId="8" borderId="1" xfId="17" applyNumberFormat="1" applyFont="1" applyFill="1" applyBorder="1" applyAlignment="1">
      <alignment horizontal="left" vertical="center"/>
      <protection/>
    </xf>
    <xf numFmtId="38" fontId="5" fillId="8" borderId="1" xfId="17" applyNumberFormat="1" applyFont="1" applyFill="1" applyBorder="1" applyAlignment="1">
      <alignment horizontal="right" vertical="center"/>
      <protection/>
    </xf>
    <xf numFmtId="38" fontId="5" fillId="8" borderId="6" xfId="17" applyNumberFormat="1" applyFont="1" applyFill="1" applyBorder="1" applyAlignment="1">
      <alignment horizontal="right" vertical="center"/>
      <protection/>
    </xf>
    <xf numFmtId="10" fontId="5" fillId="8" borderId="6" xfId="17" applyNumberFormat="1" applyFont="1" applyFill="1" applyBorder="1" applyAlignment="1">
      <alignment horizontal="right" vertical="center"/>
      <protection/>
    </xf>
    <xf numFmtId="0" fontId="0" fillId="0" borderId="0" xfId="17" applyFill="1" applyBorder="1">
      <alignment/>
      <protection/>
    </xf>
    <xf numFmtId="0" fontId="0" fillId="0" borderId="0" xfId="17" applyFont="1" applyFill="1" applyBorder="1">
      <alignment/>
      <protection/>
    </xf>
    <xf numFmtId="10" fontId="0" fillId="6" borderId="1" xfId="17" applyNumberFormat="1" applyFill="1" applyBorder="1" applyAlignment="1">
      <alignment horizontal="right" vertical="center"/>
      <protection/>
    </xf>
    <xf numFmtId="10" fontId="5" fillId="2" borderId="1" xfId="17" applyNumberFormat="1" applyFont="1" applyFill="1" applyBorder="1" applyAlignment="1">
      <alignment horizontal="right" vertical="center"/>
      <protection/>
    </xf>
    <xf numFmtId="0" fontId="0" fillId="0" borderId="0" xfId="17" applyFill="1">
      <alignment/>
      <protection/>
    </xf>
    <xf numFmtId="10" fontId="0" fillId="2" borderId="1" xfId="17" applyNumberFormat="1" applyFont="1" applyFill="1" applyBorder="1" applyAlignment="1">
      <alignment horizontal="right" vertical="center"/>
      <protection/>
    </xf>
    <xf numFmtId="38" fontId="5" fillId="7" borderId="7" xfId="17" applyNumberFormat="1" applyFont="1" applyFill="1" applyBorder="1" applyAlignment="1">
      <alignment horizontal="right" vertical="center"/>
      <protection/>
    </xf>
    <xf numFmtId="10" fontId="5" fillId="7" borderId="4" xfId="17" applyNumberFormat="1" applyFont="1" applyFill="1" applyBorder="1" applyAlignment="1">
      <alignment horizontal="right" vertical="center"/>
      <protection/>
    </xf>
    <xf numFmtId="38" fontId="5" fillId="8" borderId="5" xfId="17" applyNumberFormat="1" applyFont="1" applyFill="1" applyBorder="1" applyAlignment="1">
      <alignment horizontal="right" vertical="center"/>
      <protection/>
    </xf>
    <xf numFmtId="10" fontId="5" fillId="8" borderId="5" xfId="17" applyNumberFormat="1" applyFont="1" applyFill="1" applyBorder="1" applyAlignment="1">
      <alignment horizontal="right" vertical="center"/>
      <protection/>
    </xf>
    <xf numFmtId="10" fontId="0" fillId="2" borderId="3" xfId="17" applyNumberFormat="1" applyFill="1" applyBorder="1" applyAlignment="1">
      <alignment horizontal="right" vertical="center"/>
      <protection/>
    </xf>
    <xf numFmtId="38" fontId="5" fillId="7" borderId="6" xfId="17" applyNumberFormat="1" applyFont="1" applyFill="1" applyBorder="1" applyAlignment="1">
      <alignment horizontal="right" vertical="center"/>
      <protection/>
    </xf>
    <xf numFmtId="10" fontId="5" fillId="7" borderId="6" xfId="17" applyNumberFormat="1" applyFont="1" applyFill="1" applyBorder="1" applyAlignment="1">
      <alignment horizontal="right" vertical="center"/>
      <protection/>
    </xf>
    <xf numFmtId="0" fontId="0" fillId="9" borderId="0" xfId="17" applyFill="1" applyAlignment="1">
      <alignment horizontal="right" vertical="center"/>
      <protection/>
    </xf>
    <xf numFmtId="38" fontId="0" fillId="9" borderId="0" xfId="17" applyNumberFormat="1" applyFill="1" applyAlignment="1">
      <alignment horizontal="right" vertical="center"/>
      <protection/>
    </xf>
    <xf numFmtId="3" fontId="6" fillId="0" borderId="0" xfId="17" applyNumberFormat="1" applyFont="1" applyBorder="1" applyAlignment="1" applyProtection="1">
      <alignment horizontal="left" vertical="top"/>
      <protection/>
    </xf>
    <xf numFmtId="0" fontId="0" fillId="0" borderId="0" xfId="17" applyProtection="1">
      <alignment/>
      <protection/>
    </xf>
    <xf numFmtId="3" fontId="6" fillId="0" borderId="0" xfId="17" applyNumberFormat="1" applyFont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Normale_118_AO_Bilancio_2011 - 95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NO%202016\BILANCIO%20DI%20ESERCIZIO%202016\DA%20SPEDIRE\bilancio_di_esercizio_sp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difica_SP"/>
      <sheetName val="SP"/>
      <sheetName val="NI-Tot_SP"/>
      <sheetName val="NI-San_SP"/>
      <sheetName val="Dettaglio_SP_San"/>
      <sheetName val="NI-Soc_SP"/>
      <sheetName val="Dettaglio_SP_Soc"/>
      <sheetName val="NI-Ric_SP"/>
      <sheetName val="Dettaglio_SP_Ric"/>
      <sheetName val="Utilizzi_Fondi_San"/>
      <sheetName val="Utilizzi_Fondi_Soc"/>
      <sheetName val="Utilizzi_Fondi_Ric"/>
      <sheetName val="Cons"/>
      <sheetName val="Rend_Finanz_Input"/>
      <sheetName val="Rend_Finanz_Output"/>
      <sheetName val="SPMin-Attivo"/>
      <sheetName val="SPMin-Passivo"/>
      <sheetName val="INFO_OUT"/>
      <sheetName val="VERSIONI"/>
      <sheetName val="ANAGR"/>
      <sheetName val="ESTR_PREC"/>
      <sheetName val="ESTR_REND_PREC"/>
      <sheetName val="ESTR_PREC_SP"/>
    </sheetNames>
    <sheetDataSet>
      <sheetData sheetId="0">
        <row r="2">
          <cell r="B2" t="str">
            <v>925</v>
          </cell>
          <cell r="C2" t="str">
            <v>FONDAZIONE OSPEDALE MAGGIORE POLICLINICO - MI</v>
          </cell>
        </row>
        <row r="3">
          <cell r="B3" t="str">
            <v>2016</v>
          </cell>
        </row>
        <row r="5">
          <cell r="B5" t="str">
            <v>Consuntivo</v>
          </cell>
        </row>
      </sheetData>
      <sheetData sheetId="1">
        <row r="2">
          <cell r="N2" t="str">
            <v>TOTALE ATTIVITA'</v>
          </cell>
          <cell r="O2">
            <v>1005388</v>
          </cell>
          <cell r="P2">
            <v>1000847</v>
          </cell>
        </row>
        <row r="3">
          <cell r="N3" t="str">
            <v>A) IMMOBILIZZAZIONI</v>
          </cell>
          <cell r="O3">
            <v>702780</v>
          </cell>
          <cell r="P3">
            <v>687432</v>
          </cell>
        </row>
        <row r="4">
          <cell r="N4" t="str">
            <v>A.I. Immobilizzazioni immateriali</v>
          </cell>
          <cell r="O4">
            <v>385</v>
          </cell>
          <cell r="P4">
            <v>518</v>
          </cell>
        </row>
        <row r="5">
          <cell r="M5" t="str">
            <v>AA11</v>
          </cell>
          <cell r="N5" t="str">
            <v>A.I.1 Costi di impianto e ampliamento</v>
          </cell>
          <cell r="O5">
            <v>0</v>
          </cell>
          <cell r="P5">
            <v>0</v>
          </cell>
        </row>
        <row r="6">
          <cell r="N6" t="str">
            <v>A.I.1.a) Costi di impianto e di ampliamento.</v>
          </cell>
          <cell r="O6">
            <v>0</v>
          </cell>
          <cell r="P6">
            <v>0</v>
          </cell>
        </row>
        <row r="7">
          <cell r="N7" t="str">
            <v>Costi di impianto e di ampliamento (non sterilizzati)</v>
          </cell>
          <cell r="O7">
            <v>0</v>
          </cell>
          <cell r="P7">
            <v>0</v>
          </cell>
        </row>
        <row r="8">
          <cell r="N8" t="str">
            <v>Costi di impianto e di ampliamento (sterilizzati)</v>
          </cell>
          <cell r="O8">
            <v>0</v>
          </cell>
          <cell r="P8">
            <v>0</v>
          </cell>
        </row>
        <row r="9">
          <cell r="N9" t="str">
            <v>A.I.1.b) Fondo ammortamento Costi di impianto e di ampliamento.</v>
          </cell>
          <cell r="O9">
            <v>0</v>
          </cell>
          <cell r="P9">
            <v>0</v>
          </cell>
        </row>
        <row r="10">
          <cell r="N10" t="str">
            <v>F.do amm. Costi di impianto e di ampliamento (non sterilizzati)</v>
          </cell>
          <cell r="O10">
            <v>0</v>
          </cell>
          <cell r="P10">
            <v>0</v>
          </cell>
        </row>
        <row r="11">
          <cell r="N11" t="str">
            <v>F.do amm. Costi di impianto e di ampliamento (sterilizzati)</v>
          </cell>
          <cell r="O11">
            <v>0</v>
          </cell>
          <cell r="P11">
            <v>0</v>
          </cell>
        </row>
        <row r="12">
          <cell r="M12" t="str">
            <v>AA12</v>
          </cell>
          <cell r="N12" t="str">
            <v>A.I.2 Costi di ricerca e sviluppo.</v>
          </cell>
          <cell r="O12">
            <v>0</v>
          </cell>
          <cell r="P12">
            <v>0</v>
          </cell>
        </row>
        <row r="13">
          <cell r="N13" t="str">
            <v>A.I.2.a) Costi di ricerca e sviluppo.</v>
          </cell>
          <cell r="O13">
            <v>0</v>
          </cell>
          <cell r="P13">
            <v>0</v>
          </cell>
        </row>
        <row r="14">
          <cell r="N14" t="str">
            <v>Costi di ricerca e sviluppo (non sterilizzati)</v>
          </cell>
          <cell r="O14">
            <v>0</v>
          </cell>
          <cell r="P14">
            <v>0</v>
          </cell>
        </row>
        <row r="15">
          <cell r="N15" t="str">
            <v>Costi di ricerca e sviluppo (sterilizzati)</v>
          </cell>
          <cell r="O15">
            <v>0</v>
          </cell>
          <cell r="P15">
            <v>0</v>
          </cell>
        </row>
        <row r="16">
          <cell r="N16" t="str">
            <v>A.I.2.b) Fondo ammortamento Costi di ricerca e sviluppo.</v>
          </cell>
          <cell r="O16">
            <v>0</v>
          </cell>
          <cell r="P16">
            <v>0</v>
          </cell>
        </row>
        <row r="17">
          <cell r="N17" t="str">
            <v>F.do amm. Costi di ricerca e sviluppo (non sterilizzati)</v>
          </cell>
          <cell r="O17">
            <v>0</v>
          </cell>
          <cell r="P17">
            <v>0</v>
          </cell>
        </row>
        <row r="18">
          <cell r="N18" t="str">
            <v>F.do amm. Costi di ricerca e sviluppo (sterilizzati)</v>
          </cell>
          <cell r="O18">
            <v>0</v>
          </cell>
          <cell r="P18">
            <v>0</v>
          </cell>
        </row>
        <row r="19">
          <cell r="M19" t="str">
            <v>AA13</v>
          </cell>
          <cell r="N19" t="str">
            <v>A.I.3 Diritti di brevetto e diritti di utilizzazione delle opere dell’ingegno.</v>
          </cell>
          <cell r="O19">
            <v>0</v>
          </cell>
          <cell r="P19">
            <v>0</v>
          </cell>
        </row>
        <row r="20">
          <cell r="N20" t="str">
            <v>A.I.3.a) Diritti di brevetto e diritti di utilizzazione delle opere dell’ingegno - Attività di ricerca</v>
          </cell>
          <cell r="O20">
            <v>0</v>
          </cell>
          <cell r="P20">
            <v>0</v>
          </cell>
        </row>
        <row r="21">
          <cell r="N21" t="str">
            <v>Diritti di brevetto industriale - Attività di ricerca - (Non sterilizzati)</v>
          </cell>
          <cell r="O21">
            <v>0</v>
          </cell>
          <cell r="P21">
            <v>0</v>
          </cell>
        </row>
        <row r="22">
          <cell r="N22" t="str">
            <v>Diritti di brevetto industriale - Attività di ricerca - (Sterilizzati)</v>
          </cell>
          <cell r="O22">
            <v>0</v>
          </cell>
          <cell r="P22">
            <v>0</v>
          </cell>
        </row>
        <row r="23">
          <cell r="N23" t="str">
            <v>Diritti di utilizzazione delle opere dell'ingegno - Attività di ricerca - (Non sterilizzati)</v>
          </cell>
          <cell r="O23">
            <v>0</v>
          </cell>
          <cell r="P23">
            <v>0</v>
          </cell>
        </row>
        <row r="24">
          <cell r="N24" t="str">
            <v>Diritti di utilizzazione delle opere dell'ingegno - Attività di ricerca - (Sterilizzati)</v>
          </cell>
          <cell r="O24">
            <v>0</v>
          </cell>
          <cell r="P24">
            <v>0</v>
          </cell>
        </row>
        <row r="25">
          <cell r="N25" t="str">
            <v>A.I.3.b) Fondo ammortamento Diritti di brevetto e diritti di utilizzazione delle opere dell’ingegno - Attività di ricerca</v>
          </cell>
          <cell r="O25">
            <v>0</v>
          </cell>
          <cell r="P25">
            <v>0</v>
          </cell>
        </row>
        <row r="26">
          <cell r="N26" t="str">
            <v>F.do amm. Diritti di brevetto industriale -Ricerca -(Non sterilizzati)</v>
          </cell>
          <cell r="O26">
            <v>0</v>
          </cell>
          <cell r="P26">
            <v>0</v>
          </cell>
        </row>
        <row r="27">
          <cell r="N27" t="str">
            <v>F.do amm. Diritti di brevetto industriale -Ricerca -(Sterilizzati)</v>
          </cell>
          <cell r="O27">
            <v>0</v>
          </cell>
          <cell r="P27">
            <v>0</v>
          </cell>
        </row>
        <row r="28">
          <cell r="N28" t="str">
            <v>F.do amm. Diritti di utilizzazione delle opere dell'ingegno - Ricerca - (Non sterilizzati)</v>
          </cell>
          <cell r="O28">
            <v>0</v>
          </cell>
          <cell r="P28">
            <v>0</v>
          </cell>
        </row>
        <row r="29">
          <cell r="N29" t="str">
            <v>F.do amm. Diritti di utilizzazione delle opere dell'ingegno - RIcerca - (Sterilizzati)</v>
          </cell>
          <cell r="O29">
            <v>0</v>
          </cell>
          <cell r="P29">
            <v>0</v>
          </cell>
        </row>
        <row r="30">
          <cell r="N30" t="str">
            <v>A.I.3.c) Diritti di brevetto e diritti di utilizzazione delle opere dell’ingegno - Altri</v>
          </cell>
          <cell r="O30">
            <v>0</v>
          </cell>
          <cell r="P30">
            <v>0</v>
          </cell>
        </row>
        <row r="31">
          <cell r="N31" t="str">
            <v>Diritti di brevetto industriale - Altri - (Non sterilizzati)</v>
          </cell>
          <cell r="O31">
            <v>0</v>
          </cell>
          <cell r="P31">
            <v>0</v>
          </cell>
        </row>
        <row r="32">
          <cell r="N32" t="str">
            <v>Diritti di brevetto industriale - Altri - (Sterilizzati)</v>
          </cell>
          <cell r="O32">
            <v>0</v>
          </cell>
          <cell r="P32">
            <v>0</v>
          </cell>
        </row>
        <row r="33">
          <cell r="N33" t="str">
            <v>Diritti di utilizzazione delle opere dell'ingegno - Altri - (Non sterilizzati)</v>
          </cell>
          <cell r="O33">
            <v>0</v>
          </cell>
          <cell r="P33">
            <v>0</v>
          </cell>
        </row>
        <row r="34">
          <cell r="N34" t="str">
            <v>Diritti di utilizzazione delle opere dell'ingegno - Altri - (Sterilizzati)</v>
          </cell>
          <cell r="O34">
            <v>0</v>
          </cell>
          <cell r="P34">
            <v>0</v>
          </cell>
        </row>
        <row r="35">
          <cell r="N35" t="str">
            <v>A.I.3.d) Fondo ammortamento Diritti di brevetto e diritti di utilizzazione delle opere dell’ingegno - Attività di ricerca</v>
          </cell>
          <cell r="O35">
            <v>0</v>
          </cell>
          <cell r="P35">
            <v>0</v>
          </cell>
        </row>
        <row r="36">
          <cell r="N36" t="str">
            <v>F.do amm. Diritti di brevetto industriale -Altri -(Non sterilizzati)</v>
          </cell>
          <cell r="O36">
            <v>0</v>
          </cell>
          <cell r="P36">
            <v>0</v>
          </cell>
        </row>
        <row r="37">
          <cell r="N37" t="str">
            <v>F.do amm. Diritti di brevetto industriale -Altri -(Sterilizzati)</v>
          </cell>
          <cell r="O37">
            <v>0</v>
          </cell>
          <cell r="P37">
            <v>0</v>
          </cell>
        </row>
        <row r="38">
          <cell r="N38" t="str">
            <v>F.do amm. Diritti di utilizzazione delle opere dell'ingegno - Altri - (Non sterilizzati)</v>
          </cell>
          <cell r="O38">
            <v>0</v>
          </cell>
          <cell r="P38">
            <v>0</v>
          </cell>
        </row>
        <row r="39">
          <cell r="N39" t="str">
            <v>F.do amm. Diritti di utilizzazione delle opere dell'ingegno - Altri - (Sterilizzati)</v>
          </cell>
          <cell r="O39">
            <v>0</v>
          </cell>
          <cell r="P39">
            <v>0</v>
          </cell>
        </row>
        <row r="40">
          <cell r="M40" t="str">
            <v>AA14</v>
          </cell>
          <cell r="N40" t="str">
            <v>A.I.4 Immobilizzazioni immateriali in corso e acconti</v>
          </cell>
          <cell r="O40">
            <v>0</v>
          </cell>
          <cell r="P40">
            <v>0</v>
          </cell>
        </row>
        <row r="41">
          <cell r="N41" t="str">
            <v>Immobiliz. Immateriali in corso di esecuzione</v>
          </cell>
          <cell r="O41">
            <v>0</v>
          </cell>
          <cell r="P41">
            <v>0</v>
          </cell>
        </row>
        <row r="42">
          <cell r="N42" t="str">
            <v>Acconti su future immobilizz. Immateriali</v>
          </cell>
          <cell r="O42">
            <v>0</v>
          </cell>
          <cell r="P42">
            <v>0</v>
          </cell>
        </row>
        <row r="43">
          <cell r="M43" t="str">
            <v>AA15</v>
          </cell>
          <cell r="N43" t="str">
            <v>A.I.5 Altre immobilizzazioni immateriali.</v>
          </cell>
          <cell r="O43">
            <v>385</v>
          </cell>
          <cell r="P43">
            <v>518</v>
          </cell>
        </row>
        <row r="44">
          <cell r="N44" t="str">
            <v>A.I.5.a) Concessioni, licenze, marchi e diritti simili</v>
          </cell>
          <cell r="O44">
            <v>5845</v>
          </cell>
          <cell r="P44">
            <v>6064</v>
          </cell>
        </row>
        <row r="45">
          <cell r="N45" t="str">
            <v>Concessioni (Non sterilizzate)</v>
          </cell>
          <cell r="O45">
            <v>0</v>
          </cell>
          <cell r="P45">
            <v>0</v>
          </cell>
        </row>
        <row r="46">
          <cell r="N46" t="str">
            <v>Concessioni (Sterilizzate)</v>
          </cell>
          <cell r="O46">
            <v>0</v>
          </cell>
          <cell r="P46">
            <v>0</v>
          </cell>
        </row>
        <row r="47">
          <cell r="N47" t="str">
            <v>Licenze d'uso (Non sterilizzate)</v>
          </cell>
          <cell r="O47">
            <v>5156</v>
          </cell>
          <cell r="P47">
            <v>5156</v>
          </cell>
        </row>
        <row r="48">
          <cell r="N48" t="str">
            <v>Licenze d'uso (Sterilizzate)</v>
          </cell>
          <cell r="O48">
            <v>689</v>
          </cell>
          <cell r="P48">
            <v>908</v>
          </cell>
        </row>
        <row r="49">
          <cell r="N49" t="str">
            <v>Marchi (Non sterilizzati)</v>
          </cell>
          <cell r="O49">
            <v>0</v>
          </cell>
          <cell r="P49">
            <v>0</v>
          </cell>
        </row>
        <row r="50">
          <cell r="N50" t="str">
            <v>Marchi (Sterilizzati)</v>
          </cell>
          <cell r="O50">
            <v>0</v>
          </cell>
          <cell r="P50">
            <v>0</v>
          </cell>
        </row>
        <row r="51">
          <cell r="N51" t="str">
            <v>Altri diritti simili (Non sterilizzati)</v>
          </cell>
          <cell r="O51">
            <v>0</v>
          </cell>
          <cell r="P51">
            <v>0</v>
          </cell>
        </row>
        <row r="52">
          <cell r="N52" t="str">
            <v>Altri diritti simili (Sterilizzati)</v>
          </cell>
          <cell r="O52">
            <v>0</v>
          </cell>
          <cell r="P52">
            <v>0</v>
          </cell>
        </row>
        <row r="53">
          <cell r="N53" t="str">
            <v>A.I.5.b) Fondo amm.to Concessioni, licenze, marchi e diritti simili</v>
          </cell>
          <cell r="O53">
            <v>5460</v>
          </cell>
          <cell r="P53">
            <v>5546</v>
          </cell>
        </row>
        <row r="54">
          <cell r="N54" t="str">
            <v>F.do amm. Concessioni (Non sterilizzate)</v>
          </cell>
          <cell r="O54">
            <v>0</v>
          </cell>
          <cell r="P54">
            <v>0</v>
          </cell>
        </row>
        <row r="55">
          <cell r="N55" t="str">
            <v>F.do amm. Concessioni (Sterilizzate)</v>
          </cell>
          <cell r="O55">
            <v>0</v>
          </cell>
          <cell r="P55">
            <v>0</v>
          </cell>
        </row>
        <row r="56">
          <cell r="N56" t="str">
            <v>F.do amm. Licenze d'uso (Non sterilizzate)</v>
          </cell>
          <cell r="O56">
            <v>5156</v>
          </cell>
          <cell r="P56">
            <v>5156</v>
          </cell>
        </row>
        <row r="57">
          <cell r="N57" t="str">
            <v>F.do amm. Licenze d'uso (Sterilizzate)</v>
          </cell>
          <cell r="O57">
            <v>304</v>
          </cell>
          <cell r="P57">
            <v>390</v>
          </cell>
        </row>
        <row r="58">
          <cell r="N58" t="str">
            <v>F.do amm. Altri diritti simili (Non sterilizzati)</v>
          </cell>
          <cell r="O58">
            <v>0</v>
          </cell>
          <cell r="P58">
            <v>0</v>
          </cell>
        </row>
        <row r="59">
          <cell r="N59" t="str">
            <v>F.do amm. Altri diritti simili (Sterilizzati)</v>
          </cell>
          <cell r="O59">
            <v>0</v>
          </cell>
          <cell r="P59">
            <v>0</v>
          </cell>
        </row>
        <row r="60">
          <cell r="N60" t="str">
            <v>A.I.5.c) Migliorie su beni di terzi</v>
          </cell>
          <cell r="O60">
            <v>0</v>
          </cell>
          <cell r="P60">
            <v>0</v>
          </cell>
        </row>
        <row r="61">
          <cell r="N61" t="str">
            <v>Migliorie su beni di terzi (non sterilizzati)</v>
          </cell>
          <cell r="O61">
            <v>0</v>
          </cell>
          <cell r="P61">
            <v>0</v>
          </cell>
        </row>
        <row r="62">
          <cell r="N62" t="str">
            <v>Migliorie su beni di terzi (sterilizzati)</v>
          </cell>
          <cell r="O62">
            <v>0</v>
          </cell>
          <cell r="P62">
            <v>0</v>
          </cell>
        </row>
        <row r="63">
          <cell r="N63" t="str">
            <v>A.I.5.d) Fondo ammortamento migliorie beni terzi</v>
          </cell>
          <cell r="O63">
            <v>0</v>
          </cell>
          <cell r="P63">
            <v>0</v>
          </cell>
        </row>
        <row r="64">
          <cell r="N64" t="str">
            <v>F.do amm. Migliorie su beni di terzi (non sterilizzati)</v>
          </cell>
          <cell r="O64">
            <v>0</v>
          </cell>
          <cell r="P64">
            <v>0</v>
          </cell>
        </row>
        <row r="65">
          <cell r="N65" t="str">
            <v>F.do amm. Migliorie su beni di terzi (sterilizzati)</v>
          </cell>
          <cell r="O65">
            <v>0</v>
          </cell>
          <cell r="P65">
            <v>0</v>
          </cell>
        </row>
        <row r="66">
          <cell r="N66" t="str">
            <v>A.I.5.e) Pubblicità (da ammortizzare)</v>
          </cell>
          <cell r="O66">
            <v>0</v>
          </cell>
          <cell r="P66">
            <v>0</v>
          </cell>
        </row>
        <row r="67">
          <cell r="N67" t="str">
            <v>Pubblicità da ammortizzare (non sterilizzata)</v>
          </cell>
          <cell r="O67">
            <v>0</v>
          </cell>
          <cell r="P67">
            <v>0</v>
          </cell>
        </row>
        <row r="68">
          <cell r="N68" t="str">
            <v>Pubblicità da ammortizzare (sterilizzata)</v>
          </cell>
          <cell r="O68">
            <v>0</v>
          </cell>
          <cell r="P68">
            <v>0</v>
          </cell>
        </row>
        <row r="69">
          <cell r="N69" t="str">
            <v>A.I.5.f) Fondo ammortamento Pubblicità</v>
          </cell>
          <cell r="O69">
            <v>0</v>
          </cell>
          <cell r="P69">
            <v>0</v>
          </cell>
        </row>
        <row r="70">
          <cell r="N70" t="str">
            <v>F.do amm. Pubblicità (non sterilizzata)</v>
          </cell>
          <cell r="O70">
            <v>0</v>
          </cell>
          <cell r="P70">
            <v>0</v>
          </cell>
        </row>
        <row r="71">
          <cell r="N71" t="str">
            <v>F.do amm. Pubblicità (sterilizzata)</v>
          </cell>
          <cell r="O71">
            <v>0</v>
          </cell>
          <cell r="P71">
            <v>0</v>
          </cell>
        </row>
        <row r="72">
          <cell r="N72" t="str">
            <v>A.I.5.g) Altre immobilizzazioni immateriali</v>
          </cell>
          <cell r="O72">
            <v>0</v>
          </cell>
          <cell r="P72">
            <v>0</v>
          </cell>
        </row>
        <row r="73">
          <cell r="N73" t="str">
            <v>Altri costi pluriennali da ammortizzare (non sterilizzati)</v>
          </cell>
          <cell r="O73">
            <v>0</v>
          </cell>
          <cell r="P73">
            <v>0</v>
          </cell>
        </row>
        <row r="74">
          <cell r="N74" t="str">
            <v>Altri costi pluriennali da ammortizzare (sterilizzati)</v>
          </cell>
          <cell r="O74">
            <v>0</v>
          </cell>
          <cell r="P74">
            <v>0</v>
          </cell>
        </row>
        <row r="75">
          <cell r="N75" t="str">
            <v>Altre immobilizzazioni immateriali (non sterilizzate)</v>
          </cell>
          <cell r="O75">
            <v>0</v>
          </cell>
          <cell r="P75">
            <v>0</v>
          </cell>
        </row>
        <row r="76">
          <cell r="N76" t="str">
            <v>Altre immobilizzazioni immateriali (sterilizzate)</v>
          </cell>
          <cell r="O76">
            <v>0</v>
          </cell>
          <cell r="P76">
            <v>0</v>
          </cell>
        </row>
        <row r="77">
          <cell r="N77" t="str">
            <v>A.I.5.h) Fondo ammortamento altre imm.ni immateriali</v>
          </cell>
          <cell r="O77">
            <v>0</v>
          </cell>
          <cell r="P77">
            <v>0</v>
          </cell>
        </row>
        <row r="78">
          <cell r="N78" t="str">
            <v>F.do amm.to Altri costi pluriennali da ammortizzare (non sterilizzati)</v>
          </cell>
          <cell r="O78">
            <v>0</v>
          </cell>
          <cell r="P78">
            <v>0</v>
          </cell>
        </row>
        <row r="79">
          <cell r="N79" t="str">
            <v>F.do amm.to Altri costi pluriennali da ammortizzare (sterilizzati)</v>
          </cell>
          <cell r="O79">
            <v>0</v>
          </cell>
          <cell r="P79">
            <v>0</v>
          </cell>
        </row>
        <row r="80">
          <cell r="N80" t="str">
            <v>F.do amm.to Altre immobilizzazioni immateriali (non sterilizzate)</v>
          </cell>
          <cell r="O80">
            <v>0</v>
          </cell>
          <cell r="P80">
            <v>0</v>
          </cell>
        </row>
        <row r="81">
          <cell r="N81" t="str">
            <v>F.do amm.to Altre immobilizzazioni immateriali (sterilizzate)</v>
          </cell>
          <cell r="O81">
            <v>0</v>
          </cell>
          <cell r="P81">
            <v>0</v>
          </cell>
        </row>
        <row r="82">
          <cell r="N82" t="str">
            <v>A.I.6 F.do Svalutazione immobilizzazioni immateriali</v>
          </cell>
          <cell r="O82">
            <v>0</v>
          </cell>
          <cell r="P82">
            <v>0</v>
          </cell>
        </row>
        <row r="83">
          <cell r="M83" t="str">
            <v>AA11</v>
          </cell>
          <cell r="N83" t="str">
            <v>A.I.6.a) F.do Svalutazione Costi impianto e ampliamento</v>
          </cell>
          <cell r="O83">
            <v>0</v>
          </cell>
          <cell r="P83">
            <v>0</v>
          </cell>
        </row>
        <row r="84">
          <cell r="N84" t="str">
            <v>F.do Svalutazione Costi impianto e ampliamento (Non sterilizzati)</v>
          </cell>
          <cell r="O84">
            <v>0</v>
          </cell>
          <cell r="P84">
            <v>0</v>
          </cell>
        </row>
        <row r="85">
          <cell r="N85" t="str">
            <v>F.do Svalutazione Costi impianto e ampliamento (sterilizzati)</v>
          </cell>
          <cell r="O85">
            <v>0</v>
          </cell>
          <cell r="P85">
            <v>0</v>
          </cell>
        </row>
        <row r="86">
          <cell r="M86" t="str">
            <v>AA12</v>
          </cell>
          <cell r="N86" t="str">
            <v>A.I.6.b) F.do Svalutazione Costi ricerca e sviluppo</v>
          </cell>
          <cell r="O86">
            <v>0</v>
          </cell>
          <cell r="P86">
            <v>0</v>
          </cell>
        </row>
        <row r="87">
          <cell r="N87" t="str">
            <v>F.do Svalutazione Costi ricerca e sviluppo (Non sterilizzati)</v>
          </cell>
          <cell r="O87">
            <v>0</v>
          </cell>
          <cell r="P87">
            <v>0</v>
          </cell>
        </row>
        <row r="88">
          <cell r="N88" t="str">
            <v>F.do Svalutazione Costi ricerca e sviluppo (sterilizzati)</v>
          </cell>
          <cell r="O88">
            <v>0</v>
          </cell>
          <cell r="P88">
            <v>0</v>
          </cell>
        </row>
        <row r="89">
          <cell r="M89" t="str">
            <v>AA13</v>
          </cell>
          <cell r="N89" t="str">
            <v>A.I.6.c) F.do Svalutazione Diritti brevetto e diritti utilizz. op.ingegno</v>
          </cell>
          <cell r="O89">
            <v>0</v>
          </cell>
          <cell r="P89">
            <v>0</v>
          </cell>
        </row>
        <row r="90">
          <cell r="N90" t="str">
            <v>F.do Svalutazione Diritti brevetto e util. Op. ingegno (Non sterilizzati)</v>
          </cell>
          <cell r="O90">
            <v>0</v>
          </cell>
          <cell r="P90">
            <v>0</v>
          </cell>
        </row>
        <row r="91">
          <cell r="N91" t="str">
            <v>F.do Svalutazione Diritti brevetto e util. Op. ingegno (Sterilizzati)</v>
          </cell>
          <cell r="O91">
            <v>0</v>
          </cell>
          <cell r="P91">
            <v>0</v>
          </cell>
        </row>
        <row r="92">
          <cell r="M92" t="str">
            <v>AA15</v>
          </cell>
          <cell r="N92" t="str">
            <v>A.I.6.d) F.do Svalutazione Altre immobil. Immateriali</v>
          </cell>
          <cell r="O92">
            <v>0</v>
          </cell>
          <cell r="P92">
            <v>0</v>
          </cell>
        </row>
        <row r="93">
          <cell r="N93" t="str">
            <v>F.do Svalutazione Altre immobilizz. immateriali (Non sterilizzati)</v>
          </cell>
          <cell r="O93">
            <v>0</v>
          </cell>
          <cell r="P93">
            <v>0</v>
          </cell>
        </row>
        <row r="94">
          <cell r="N94" t="str">
            <v>F.do Svalutazione Altre immobilizz. immateriali (Sterilizzati)</v>
          </cell>
          <cell r="O94">
            <v>0</v>
          </cell>
          <cell r="P94">
            <v>0</v>
          </cell>
        </row>
        <row r="95">
          <cell r="N95" t="str">
            <v>A.II. Immobilizzazioni materiali</v>
          </cell>
          <cell r="O95">
            <v>496121</v>
          </cell>
          <cell r="P95">
            <v>486370</v>
          </cell>
        </row>
        <row r="96">
          <cell r="N96" t="str">
            <v>A.II.1 Terreni</v>
          </cell>
          <cell r="O96">
            <v>210587</v>
          </cell>
          <cell r="P96">
            <v>209859</v>
          </cell>
        </row>
        <row r="97">
          <cell r="M97" t="str">
            <v>AA21a</v>
          </cell>
          <cell r="N97" t="str">
            <v>A.II.1.a) Terreni disponibili</v>
          </cell>
          <cell r="O97">
            <v>210587</v>
          </cell>
          <cell r="P97">
            <v>209859</v>
          </cell>
        </row>
        <row r="98">
          <cell r="N98" t="str">
            <v>Terreni disponibili (Non sterilizzati)</v>
          </cell>
          <cell r="O98">
            <v>210587</v>
          </cell>
          <cell r="P98">
            <v>209859</v>
          </cell>
        </row>
        <row r="99">
          <cell r="N99" t="str">
            <v>Terreni disponibili (Sterilizzati)</v>
          </cell>
          <cell r="O99">
            <v>0</v>
          </cell>
          <cell r="P99">
            <v>0</v>
          </cell>
        </row>
        <row r="100">
          <cell r="N100" t="str">
            <v>Terreni edificabili disponibili (Non sterilizzati)</v>
          </cell>
          <cell r="O100">
            <v>0</v>
          </cell>
          <cell r="P100">
            <v>0</v>
          </cell>
        </row>
        <row r="101">
          <cell r="N101" t="str">
            <v>Terreni edificabili disponibili (Sterilizzati)</v>
          </cell>
          <cell r="O101">
            <v>0</v>
          </cell>
          <cell r="P101">
            <v>0</v>
          </cell>
        </row>
        <row r="102">
          <cell r="N102" t="str">
            <v>Altri terreni disponibili (Non sterilizzati)</v>
          </cell>
          <cell r="O102">
            <v>0</v>
          </cell>
          <cell r="P102">
            <v>0</v>
          </cell>
        </row>
        <row r="103">
          <cell r="N103" t="str">
            <v>Altri terreni disponibili (Sterilizzati)</v>
          </cell>
          <cell r="O103">
            <v>0</v>
          </cell>
          <cell r="P103">
            <v>0</v>
          </cell>
        </row>
        <row r="104">
          <cell r="M104" t="str">
            <v>AA21b</v>
          </cell>
          <cell r="N104" t="str">
            <v>A.II.1.b) Terreni indisponibili</v>
          </cell>
          <cell r="O104">
            <v>0</v>
          </cell>
          <cell r="P104">
            <v>0</v>
          </cell>
        </row>
        <row r="105">
          <cell r="N105" t="str">
            <v>Terreni indisponibili (Non sterilizzati)</v>
          </cell>
          <cell r="O105">
            <v>0</v>
          </cell>
          <cell r="P105">
            <v>0</v>
          </cell>
        </row>
        <row r="106">
          <cell r="N106" t="str">
            <v>Terreni indisponibili (Sterilizzati)</v>
          </cell>
          <cell r="O106">
            <v>0</v>
          </cell>
          <cell r="P106">
            <v>0</v>
          </cell>
        </row>
        <row r="107">
          <cell r="N107" t="str">
            <v>Terreni edificabili indisponibili (Non sterilizzati)</v>
          </cell>
          <cell r="O107">
            <v>0</v>
          </cell>
          <cell r="P107">
            <v>0</v>
          </cell>
        </row>
        <row r="108">
          <cell r="N108" t="str">
            <v>Terreni edificabili indisponibili (Sterilizzati)</v>
          </cell>
          <cell r="O108">
            <v>0</v>
          </cell>
          <cell r="P108">
            <v>0</v>
          </cell>
        </row>
        <row r="109">
          <cell r="N109" t="str">
            <v>Altri terreni indisponibili (Non sterilizzati)</v>
          </cell>
          <cell r="O109">
            <v>0</v>
          </cell>
          <cell r="P109">
            <v>0</v>
          </cell>
        </row>
        <row r="110">
          <cell r="N110" t="str">
            <v>Altri terreni indisponibili (Sterilizzati)</v>
          </cell>
          <cell r="O110">
            <v>0</v>
          </cell>
          <cell r="P110">
            <v>0</v>
          </cell>
        </row>
        <row r="111">
          <cell r="N111" t="str">
            <v>A.II.2 Fabbricati</v>
          </cell>
          <cell r="O111">
            <v>156300</v>
          </cell>
          <cell r="P111">
            <v>155094</v>
          </cell>
        </row>
        <row r="112">
          <cell r="M112" t="str">
            <v>AA22a</v>
          </cell>
          <cell r="N112" t="str">
            <v>A.II.2.a) Fabbricati non strumentali (disponibili)</v>
          </cell>
          <cell r="O112">
            <v>2908</v>
          </cell>
          <cell r="P112">
            <v>2908</v>
          </cell>
        </row>
        <row r="113">
          <cell r="N113" t="str">
            <v>A.II.2.a.1) Fabbricati non strumentali (disponibili)</v>
          </cell>
          <cell r="O113">
            <v>2908</v>
          </cell>
          <cell r="P113">
            <v>2908</v>
          </cell>
        </row>
        <row r="114">
          <cell r="N114" t="str">
            <v>Fabbricati disponibili (da reddito) - (Non sterilizzati)</v>
          </cell>
          <cell r="O114">
            <v>2908</v>
          </cell>
          <cell r="P114">
            <v>2908</v>
          </cell>
        </row>
        <row r="115">
          <cell r="N115" t="str">
            <v>Fabbricati disponibili (da reddito) - (Sterilizzati)</v>
          </cell>
          <cell r="O115">
            <v>0</v>
          </cell>
          <cell r="P115">
            <v>0</v>
          </cell>
        </row>
        <row r="116">
          <cell r="N116" t="str">
            <v>Costruzioni leggere (da reddito) - (Non sterilizzati)</v>
          </cell>
          <cell r="O116">
            <v>0</v>
          </cell>
          <cell r="P116">
            <v>0</v>
          </cell>
        </row>
        <row r="117">
          <cell r="N117" t="str">
            <v>Costruzioni leggere (da reddito) - (Sterilizzati)</v>
          </cell>
          <cell r="O117">
            <v>0</v>
          </cell>
          <cell r="P117">
            <v>0</v>
          </cell>
        </row>
        <row r="118">
          <cell r="N118" t="str">
            <v>A.II.2.a.2) Fondo ammortamento Fabbricati (disponibili)</v>
          </cell>
          <cell r="O118">
            <v>0</v>
          </cell>
          <cell r="P118">
            <v>0</v>
          </cell>
        </row>
        <row r="119">
          <cell r="N119" t="str">
            <v>F.do amm. Fabbricati disponibili (da reddito) - (Non sterilizzati)</v>
          </cell>
          <cell r="O119">
            <v>0</v>
          </cell>
          <cell r="P119">
            <v>0</v>
          </cell>
        </row>
        <row r="120">
          <cell r="N120" t="str">
            <v>F.do amm. Fabbricati disponibili (da reddito) - (Sterilizzati)</v>
          </cell>
          <cell r="O120">
            <v>0</v>
          </cell>
          <cell r="P120">
            <v>0</v>
          </cell>
        </row>
        <row r="121">
          <cell r="N121" t="str">
            <v>F.do amm. Costruzioni leggere (da reddito) - (Non sterilizzati)</v>
          </cell>
          <cell r="O121">
            <v>0</v>
          </cell>
          <cell r="P121">
            <v>0</v>
          </cell>
        </row>
        <row r="122">
          <cell r="N122" t="str">
            <v>F.do amm. Costruzioni leggere (da reddito) - (Sterilizzati)</v>
          </cell>
          <cell r="O122">
            <v>0</v>
          </cell>
          <cell r="P122">
            <v>0</v>
          </cell>
        </row>
        <row r="123">
          <cell r="M123" t="str">
            <v>AA22b</v>
          </cell>
          <cell r="N123" t="str">
            <v>A.II.2.b) Fabbricati (indisponibili)</v>
          </cell>
          <cell r="O123">
            <v>153392</v>
          </cell>
          <cell r="P123">
            <v>152186</v>
          </cell>
        </row>
        <row r="124">
          <cell r="N124" t="str">
            <v>A.II.2.b.1) Fabbricati (indisponibili)</v>
          </cell>
          <cell r="O124">
            <v>230674</v>
          </cell>
          <cell r="P124">
            <v>238269</v>
          </cell>
        </row>
        <row r="125">
          <cell r="N125" t="str">
            <v>Fabbricati indisponibili (attività istituzionale) - (Non sterilizzati)</v>
          </cell>
          <cell r="O125">
            <v>79880</v>
          </cell>
          <cell r="P125">
            <v>79880</v>
          </cell>
        </row>
        <row r="126">
          <cell r="N126" t="str">
            <v>Fabbricati indisponibili (attività istituzionale) - (Sterilizzati)</v>
          </cell>
          <cell r="O126">
            <v>149895</v>
          </cell>
          <cell r="P126">
            <v>157490</v>
          </cell>
        </row>
        <row r="127">
          <cell r="N127" t="str">
            <v>Costruzioni leggere (attività istituzionale) - (Non sterilizzati)</v>
          </cell>
          <cell r="O127">
            <v>899</v>
          </cell>
          <cell r="P127">
            <v>899</v>
          </cell>
        </row>
        <row r="128">
          <cell r="N128" t="str">
            <v>Costruzioni leggere (attività istituzionale) - (Sterilizzati)</v>
          </cell>
          <cell r="O128">
            <v>0</v>
          </cell>
          <cell r="P128">
            <v>0</v>
          </cell>
        </row>
        <row r="129">
          <cell r="N129" t="str">
            <v>A.II.2.b.2) Fondo ammortamento Fabbricati (indisponibili)</v>
          </cell>
          <cell r="O129">
            <v>77282</v>
          </cell>
          <cell r="P129">
            <v>86083</v>
          </cell>
        </row>
        <row r="130">
          <cell r="N130" t="str">
            <v>F.do amm. Fabbricati indisponibili (attività istituzionale) - (Non sterilizzati)</v>
          </cell>
          <cell r="O130">
            <v>17608</v>
          </cell>
          <cell r="P130">
            <v>26126</v>
          </cell>
        </row>
        <row r="131">
          <cell r="N131" t="str">
            <v>F.do amm. Fabbricati indisponibili (attività istituzionale) - (Sterilizzati)</v>
          </cell>
          <cell r="O131">
            <v>59049</v>
          </cell>
          <cell r="P131">
            <v>59277</v>
          </cell>
        </row>
        <row r="132">
          <cell r="N132" t="str">
            <v>F.do amm. Costruzioni leggere (attività istituzionale) - (Non sterilizzati)</v>
          </cell>
          <cell r="O132">
            <v>625</v>
          </cell>
          <cell r="P132">
            <v>680</v>
          </cell>
        </row>
        <row r="133">
          <cell r="N133" t="str">
            <v>F.do amm. Costruzioni leggere (attività istituzionale) - (Sterilizzati)</v>
          </cell>
          <cell r="O133">
            <v>0</v>
          </cell>
          <cell r="P133">
            <v>0</v>
          </cell>
        </row>
        <row r="134">
          <cell r="M134" t="str">
            <v>AA23</v>
          </cell>
          <cell r="N134" t="str">
            <v>A.II.3 Impianti e macchinari.</v>
          </cell>
          <cell r="O134">
            <v>9404</v>
          </cell>
          <cell r="P134">
            <v>6889</v>
          </cell>
        </row>
        <row r="135">
          <cell r="N135" t="str">
            <v>A.II.3.a) Impianti e macchinari.</v>
          </cell>
          <cell r="O135">
            <v>29431</v>
          </cell>
          <cell r="P135">
            <v>29595</v>
          </cell>
        </row>
        <row r="136">
          <cell r="N136" t="str">
            <v>Impianti sanitari (Non sterilizzati)</v>
          </cell>
          <cell r="O136">
            <v>0</v>
          </cell>
          <cell r="P136">
            <v>0</v>
          </cell>
        </row>
        <row r="137">
          <cell r="N137" t="str">
            <v>Impianti sanitari (Sterilizzati)</v>
          </cell>
          <cell r="O137">
            <v>0</v>
          </cell>
          <cell r="P137">
            <v>0</v>
          </cell>
        </row>
        <row r="138">
          <cell r="N138" t="str">
            <v>Impianti elettrici ed idraulici (Non sterilizzati)</v>
          </cell>
          <cell r="O138">
            <v>2890</v>
          </cell>
          <cell r="P138">
            <v>2890</v>
          </cell>
        </row>
        <row r="139">
          <cell r="N139" t="str">
            <v>Impianti elettrici ed idraulici (Sterilizzati)</v>
          </cell>
          <cell r="O139">
            <v>19000</v>
          </cell>
          <cell r="P139">
            <v>19000</v>
          </cell>
        </row>
        <row r="140">
          <cell r="N140" t="str">
            <v>Impianti telefonici (Non sterilizzati)</v>
          </cell>
          <cell r="O140">
            <v>5796</v>
          </cell>
          <cell r="P140">
            <v>5796</v>
          </cell>
        </row>
        <row r="141">
          <cell r="N141" t="str">
            <v>Impianti telefonici (Sterilizzati)</v>
          </cell>
          <cell r="O141">
            <v>648</v>
          </cell>
          <cell r="P141">
            <v>812</v>
          </cell>
        </row>
        <row r="142">
          <cell r="N142" t="str">
            <v>Impianti di allarme e sicurezza (Non sterilizzati)</v>
          </cell>
          <cell r="O142">
            <v>0</v>
          </cell>
          <cell r="P142">
            <v>0</v>
          </cell>
        </row>
        <row r="143">
          <cell r="N143" t="str">
            <v>Impianti di allarme e sicurezza (Sterilizzati)</v>
          </cell>
          <cell r="O143">
            <v>0</v>
          </cell>
          <cell r="P143">
            <v>0</v>
          </cell>
        </row>
        <row r="144">
          <cell r="N144" t="str">
            <v>Altri impianti e macchinari specifici (Non sterilizzati)</v>
          </cell>
          <cell r="O144">
            <v>0</v>
          </cell>
          <cell r="P144">
            <v>0</v>
          </cell>
        </row>
        <row r="145">
          <cell r="N145" t="str">
            <v>Altri impianti e macchinari specifici (Sterilizzati)</v>
          </cell>
          <cell r="O145">
            <v>0</v>
          </cell>
          <cell r="P145">
            <v>0</v>
          </cell>
        </row>
        <row r="146">
          <cell r="N146" t="str">
            <v>Altri impiantie macchinari generici (Non sterilizzati)</v>
          </cell>
          <cell r="O146">
            <v>0</v>
          </cell>
          <cell r="P146">
            <v>0</v>
          </cell>
        </row>
        <row r="147">
          <cell r="N147" t="str">
            <v>Altri impiantie macchinari generici (Sterilizzati)</v>
          </cell>
          <cell r="O147">
            <v>0</v>
          </cell>
          <cell r="P147">
            <v>0</v>
          </cell>
        </row>
        <row r="148">
          <cell r="N148" t="str">
            <v>Altri impianti (Non sterilizzati)</v>
          </cell>
          <cell r="O148">
            <v>1097</v>
          </cell>
          <cell r="P148">
            <v>1097</v>
          </cell>
        </row>
        <row r="149">
          <cell r="N149" t="str">
            <v>Altri impianti (Sterilizzati)</v>
          </cell>
          <cell r="O149">
            <v>0</v>
          </cell>
          <cell r="P149">
            <v>0</v>
          </cell>
        </row>
        <row r="150">
          <cell r="N150" t="str">
            <v>A.II.3.b) Fondo ammortamento Impianti e macchinari.</v>
          </cell>
          <cell r="O150">
            <v>20027</v>
          </cell>
          <cell r="P150">
            <v>22706</v>
          </cell>
        </row>
        <row r="151">
          <cell r="N151" t="str">
            <v>F.do amm. Impianti sanitari (Non sterilizzati)</v>
          </cell>
          <cell r="O151">
            <v>0</v>
          </cell>
          <cell r="P151">
            <v>0</v>
          </cell>
        </row>
        <row r="152">
          <cell r="N152" t="str">
            <v>F.do amm. Impianti sanitari (Sterilizzati)</v>
          </cell>
          <cell r="O152">
            <v>0</v>
          </cell>
          <cell r="P152">
            <v>0</v>
          </cell>
        </row>
        <row r="153">
          <cell r="N153" t="str">
            <v>F.do amm. Impianti elettrici ed idraulici (Non sterilizzati)</v>
          </cell>
          <cell r="O153">
            <v>2397</v>
          </cell>
          <cell r="P153">
            <v>2607</v>
          </cell>
        </row>
        <row r="154">
          <cell r="N154" t="str">
            <v>F.do amm. Impianti elettrici ed idraulici (Sterilizzati)</v>
          </cell>
          <cell r="O154">
            <v>11163</v>
          </cell>
          <cell r="P154">
            <v>13341</v>
          </cell>
        </row>
        <row r="155">
          <cell r="N155" t="str">
            <v>F.do amm. Impianti telefonici (Non sterilizzati)</v>
          </cell>
          <cell r="O155">
            <v>5359</v>
          </cell>
          <cell r="P155">
            <v>5632</v>
          </cell>
        </row>
        <row r="156">
          <cell r="N156" t="str">
            <v>F.do amm. Impianti telefonici (Sterilizzati)</v>
          </cell>
          <cell r="O156">
            <v>17</v>
          </cell>
          <cell r="P156">
            <v>30</v>
          </cell>
        </row>
        <row r="157">
          <cell r="N157" t="str">
            <v>F.do amm. Impianti di allarme e sicurezza (Non sterilizzati)</v>
          </cell>
          <cell r="O157">
            <v>0</v>
          </cell>
          <cell r="P157">
            <v>0</v>
          </cell>
        </row>
        <row r="158">
          <cell r="N158" t="str">
            <v>F.do amm. Impianti di allarme e sicurezza (Sterilizzati)</v>
          </cell>
          <cell r="O158">
            <v>0</v>
          </cell>
          <cell r="P158">
            <v>0</v>
          </cell>
        </row>
        <row r="159">
          <cell r="N159" t="str">
            <v>F.do amm. Altri impianti e macchinari specifici (Non sterilizzati)</v>
          </cell>
          <cell r="O159">
            <v>0</v>
          </cell>
          <cell r="P159">
            <v>0</v>
          </cell>
        </row>
        <row r="160">
          <cell r="N160" t="str">
            <v>F.do amm. Altri impianti e macchinari specifici (Sterilizzati)</v>
          </cell>
          <cell r="O160">
            <v>0</v>
          </cell>
          <cell r="P160">
            <v>0</v>
          </cell>
        </row>
        <row r="161">
          <cell r="N161" t="str">
            <v>F.do amm. Altri impiantie macchinari generici (Non sterilizzati)</v>
          </cell>
          <cell r="O161">
            <v>0</v>
          </cell>
          <cell r="P161">
            <v>0</v>
          </cell>
        </row>
        <row r="162">
          <cell r="N162" t="str">
            <v>F.do amm. Altri impiantie macchinari generici (Sterilizzati)</v>
          </cell>
          <cell r="O162">
            <v>0</v>
          </cell>
          <cell r="P162">
            <v>0</v>
          </cell>
        </row>
        <row r="163">
          <cell r="N163" t="str">
            <v>F.do amm. Altri impianti (Non sterilizzati)</v>
          </cell>
          <cell r="O163">
            <v>1091</v>
          </cell>
          <cell r="P163">
            <v>1096</v>
          </cell>
        </row>
        <row r="164">
          <cell r="N164" t="str">
            <v>F.do amm. Altri impianti (Sterilizzati)</v>
          </cell>
          <cell r="O164">
            <v>0</v>
          </cell>
          <cell r="P164">
            <v>0</v>
          </cell>
        </row>
        <row r="165">
          <cell r="M165" t="str">
            <v>AA24</v>
          </cell>
          <cell r="N165" t="str">
            <v>A.II.4 Attrezzature sanitarie e scientifiche</v>
          </cell>
          <cell r="O165">
            <v>11115</v>
          </cell>
          <cell r="P165">
            <v>7804</v>
          </cell>
        </row>
        <row r="166">
          <cell r="N166" t="str">
            <v>A.II.4.a) Attrezzature sanitarie e scientifiche</v>
          </cell>
          <cell r="O166">
            <v>134479</v>
          </cell>
          <cell r="P166">
            <v>135482</v>
          </cell>
        </row>
        <row r="167">
          <cell r="N167" t="str">
            <v>Attrezzature sanitarie (Non sterilizzate)</v>
          </cell>
          <cell r="O167">
            <v>104536</v>
          </cell>
          <cell r="P167">
            <v>104536</v>
          </cell>
        </row>
        <row r="168">
          <cell r="N168" t="str">
            <v>Attrezzature sanitarie (Sterilizzate)</v>
          </cell>
          <cell r="O168">
            <v>29943</v>
          </cell>
          <cell r="P168">
            <v>30946</v>
          </cell>
        </row>
        <row r="169">
          <cell r="N169" t="str">
            <v>Beni per assistenza protesica (Non sterilizzate)</v>
          </cell>
          <cell r="O169">
            <v>0</v>
          </cell>
          <cell r="P169">
            <v>0</v>
          </cell>
        </row>
        <row r="170">
          <cell r="N170" t="str">
            <v>Beni per assistenza protesica (Sterilizzate)</v>
          </cell>
          <cell r="O170">
            <v>0</v>
          </cell>
          <cell r="P170">
            <v>0</v>
          </cell>
        </row>
        <row r="171">
          <cell r="N171" t="str">
            <v>Altre attrezzature sanitarie (Non sterilizzate)</v>
          </cell>
          <cell r="O171">
            <v>0</v>
          </cell>
          <cell r="P171">
            <v>0</v>
          </cell>
        </row>
        <row r="172">
          <cell r="N172" t="str">
            <v>Altre attrezzature sanitarie (Sterilizzate)</v>
          </cell>
          <cell r="O172">
            <v>0</v>
          </cell>
          <cell r="P172">
            <v>0</v>
          </cell>
        </row>
        <row r="173">
          <cell r="N173" t="str">
            <v>A.II.4.b) Fondo ammortamento Attrezzature sanitarie e scientifiche</v>
          </cell>
          <cell r="O173">
            <v>123364</v>
          </cell>
          <cell r="P173">
            <v>127678</v>
          </cell>
        </row>
        <row r="174">
          <cell r="N174" t="str">
            <v>F.do amm. Attrezzature sanitarie (Non sterilizzate)</v>
          </cell>
          <cell r="O174">
            <v>107780</v>
          </cell>
          <cell r="P174">
            <v>104536</v>
          </cell>
        </row>
        <row r="175">
          <cell r="N175" t="str">
            <v>F.do amm. Attrezzature sanitarie (Sterilizzate)</v>
          </cell>
          <cell r="O175">
            <v>15584</v>
          </cell>
          <cell r="P175">
            <v>23142</v>
          </cell>
        </row>
        <row r="176">
          <cell r="N176" t="str">
            <v>F.do amm. Beni per assistenza protesica (Non sterilizzate)</v>
          </cell>
          <cell r="O176">
            <v>0</v>
          </cell>
          <cell r="P176">
            <v>0</v>
          </cell>
        </row>
        <row r="177">
          <cell r="N177" t="str">
            <v>F.do amm. Beni per assistenza protesica (Sterilizzate)</v>
          </cell>
          <cell r="O177">
            <v>0</v>
          </cell>
          <cell r="P177">
            <v>0</v>
          </cell>
        </row>
        <row r="178">
          <cell r="N178" t="str">
            <v>F.do amm. Altre attrezzature sanitarie (Non sterilizzate)</v>
          </cell>
          <cell r="O178">
            <v>0</v>
          </cell>
          <cell r="P178">
            <v>0</v>
          </cell>
        </row>
        <row r="179">
          <cell r="N179" t="str">
            <v>F.do amm. Altre attrezzature sanitarie (Sterilizzate)</v>
          </cell>
          <cell r="O179">
            <v>0</v>
          </cell>
          <cell r="P179">
            <v>0</v>
          </cell>
        </row>
        <row r="180">
          <cell r="M180" t="str">
            <v>AA25</v>
          </cell>
          <cell r="N180" t="str">
            <v>A.II.5 Mobili ed arredi</v>
          </cell>
          <cell r="O180">
            <v>848</v>
          </cell>
          <cell r="P180">
            <v>757</v>
          </cell>
        </row>
        <row r="181">
          <cell r="N181" t="str">
            <v>A.II.5.a) Mobili ed arredi</v>
          </cell>
          <cell r="O181">
            <v>13693</v>
          </cell>
          <cell r="P181">
            <v>13887</v>
          </cell>
        </row>
        <row r="182">
          <cell r="N182" t="str">
            <v>Mobili , arredi e attrezzature ufficio (Non sterilizzati)</v>
          </cell>
          <cell r="O182">
            <v>6926</v>
          </cell>
          <cell r="P182">
            <v>6926</v>
          </cell>
        </row>
        <row r="183">
          <cell r="N183" t="str">
            <v>Mobili , arredi e attrezzature ufficio (Sterilizzati)</v>
          </cell>
          <cell r="O183">
            <v>77</v>
          </cell>
          <cell r="P183">
            <v>163</v>
          </cell>
        </row>
        <row r="184">
          <cell r="N184" t="str">
            <v>Scaffalature (Non sterilizzati)</v>
          </cell>
          <cell r="O184">
            <v>0</v>
          </cell>
          <cell r="P184">
            <v>0</v>
          </cell>
        </row>
        <row r="185">
          <cell r="N185" t="str">
            <v>Scaffalature (Sterilizzati)</v>
          </cell>
          <cell r="O185">
            <v>0</v>
          </cell>
          <cell r="P185">
            <v>0</v>
          </cell>
        </row>
        <row r="186">
          <cell r="N186" t="str">
            <v>Mobili ed arredi diversi (Non sterilizzati)</v>
          </cell>
          <cell r="O186">
            <v>5774</v>
          </cell>
          <cell r="P186">
            <v>5774</v>
          </cell>
        </row>
        <row r="187">
          <cell r="N187" t="str">
            <v>Mobili ed arredi diversi (Sterilizzati)</v>
          </cell>
          <cell r="O187">
            <v>916</v>
          </cell>
          <cell r="P187">
            <v>1024</v>
          </cell>
        </row>
        <row r="188">
          <cell r="N188" t="str">
            <v>Altri mobili e arredi (Non sterilizzati)</v>
          </cell>
          <cell r="O188">
            <v>0</v>
          </cell>
          <cell r="P188">
            <v>0</v>
          </cell>
        </row>
        <row r="189">
          <cell r="N189" t="str">
            <v>Altri mobili e arredi (Sterilizzati)</v>
          </cell>
          <cell r="O189">
            <v>0</v>
          </cell>
          <cell r="P189">
            <v>0</v>
          </cell>
        </row>
        <row r="190">
          <cell r="N190" t="str">
            <v>A.II.5.b) Fondo ammortamento Mobili ed arredi</v>
          </cell>
          <cell r="O190">
            <v>12845</v>
          </cell>
          <cell r="P190">
            <v>13130</v>
          </cell>
        </row>
        <row r="191">
          <cell r="N191" t="str">
            <v>F.do amm. Mobili , arredi e attrezzature ufficio (Non sterilizzati)</v>
          </cell>
          <cell r="O191">
            <v>6927</v>
          </cell>
          <cell r="P191">
            <v>6926</v>
          </cell>
        </row>
        <row r="192">
          <cell r="N192" t="str">
            <v>F.do amm. Mobili , arredi e attrezzature ufficio (Sterilizzati)</v>
          </cell>
          <cell r="O192">
            <v>2</v>
          </cell>
          <cell r="P192">
            <v>14</v>
          </cell>
        </row>
        <row r="193">
          <cell r="N193" t="str">
            <v>F.do amm. Scaffalature (Non sterilizzati)</v>
          </cell>
          <cell r="O193">
            <v>0</v>
          </cell>
          <cell r="P193">
            <v>0</v>
          </cell>
        </row>
        <row r="194">
          <cell r="N194" t="str">
            <v>F.do amm. Scaffalature (Sterilizzati)</v>
          </cell>
          <cell r="O194">
            <v>0</v>
          </cell>
          <cell r="P194">
            <v>0</v>
          </cell>
        </row>
        <row r="195">
          <cell r="N195" t="str">
            <v>F.do amm. Mobili ed arredi diversi (Non sterilizzati)</v>
          </cell>
          <cell r="O195">
            <v>5832</v>
          </cell>
          <cell r="P195">
            <v>5774</v>
          </cell>
        </row>
        <row r="196">
          <cell r="N196" t="str">
            <v>F.do amm. Mobili ed arredi diversi (Sterilizzati)</v>
          </cell>
          <cell r="O196">
            <v>84</v>
          </cell>
          <cell r="P196">
            <v>416</v>
          </cell>
        </row>
        <row r="197">
          <cell r="N197" t="str">
            <v>F.do amm. Altri mobili e arredi (Non sterilizzati)</v>
          </cell>
          <cell r="O197">
            <v>0</v>
          </cell>
          <cell r="P197">
            <v>0</v>
          </cell>
        </row>
        <row r="198">
          <cell r="N198" t="str">
            <v>F.do amm. Altri mobili e arredi (Sterilizzati)</v>
          </cell>
          <cell r="O198">
            <v>0</v>
          </cell>
          <cell r="P198">
            <v>0</v>
          </cell>
        </row>
        <row r="199">
          <cell r="M199" t="str">
            <v>AA26</v>
          </cell>
          <cell r="N199" t="str">
            <v>A.II.6 Automezzi</v>
          </cell>
          <cell r="O199">
            <v>15</v>
          </cell>
          <cell r="P199">
            <v>12</v>
          </cell>
        </row>
        <row r="200">
          <cell r="N200" t="str">
            <v>A.II.6.a) Automezzi</v>
          </cell>
          <cell r="O200">
            <v>549</v>
          </cell>
          <cell r="P200">
            <v>550</v>
          </cell>
        </row>
        <row r="201">
          <cell r="N201" t="str">
            <v>Automezzi (Non sterilizzati)</v>
          </cell>
          <cell r="O201">
            <v>430</v>
          </cell>
          <cell r="P201">
            <v>430</v>
          </cell>
        </row>
        <row r="202">
          <cell r="N202" t="str">
            <v>Automezzi (Sterilizzati)</v>
          </cell>
          <cell r="O202">
            <v>0</v>
          </cell>
          <cell r="P202">
            <v>0</v>
          </cell>
        </row>
        <row r="203">
          <cell r="N203" t="str">
            <v>Ambulanze utilizzate per il 118 (Non sterilizzati)</v>
          </cell>
          <cell r="O203">
            <v>0</v>
          </cell>
          <cell r="P203">
            <v>0</v>
          </cell>
        </row>
        <row r="204">
          <cell r="N204" t="str">
            <v>Ambulanze utilizzate per il 118 (Sterilizzati)</v>
          </cell>
          <cell r="O204">
            <v>0</v>
          </cell>
          <cell r="P204">
            <v>0</v>
          </cell>
        </row>
        <row r="205">
          <cell r="N205" t="str">
            <v>Altre ambulanze (Non sterilizzati)</v>
          </cell>
          <cell r="O205">
            <v>6</v>
          </cell>
          <cell r="P205">
            <v>6</v>
          </cell>
        </row>
        <row r="206">
          <cell r="N206" t="str">
            <v>Altre ambulanze (Sterilizzati)</v>
          </cell>
          <cell r="O206">
            <v>21</v>
          </cell>
          <cell r="P206">
            <v>21</v>
          </cell>
        </row>
        <row r="207">
          <cell r="N207" t="str">
            <v>Altri mezzi di trasporto* (Non sterilizzati)</v>
          </cell>
          <cell r="O207">
            <v>0</v>
          </cell>
          <cell r="P207">
            <v>0</v>
          </cell>
        </row>
        <row r="208">
          <cell r="N208" t="str">
            <v>Altri mezzi di trasporto* (Sterilizzati)</v>
          </cell>
          <cell r="O208">
            <v>0</v>
          </cell>
          <cell r="P208">
            <v>0</v>
          </cell>
        </row>
        <row r="209">
          <cell r="N209" t="str">
            <v>Altri automezzi (Non sterilizzati)</v>
          </cell>
          <cell r="O209">
            <v>92</v>
          </cell>
          <cell r="P209">
            <v>93</v>
          </cell>
        </row>
        <row r="210">
          <cell r="N210" t="str">
            <v>Altri automezzi (Sterilizzati)</v>
          </cell>
          <cell r="O210">
            <v>0</v>
          </cell>
          <cell r="P210">
            <v>0</v>
          </cell>
        </row>
        <row r="211">
          <cell r="N211" t="str">
            <v>A.II.6.b) Fondo ammortamento Automezzi</v>
          </cell>
          <cell r="O211">
            <v>534</v>
          </cell>
          <cell r="P211">
            <v>538</v>
          </cell>
        </row>
        <row r="212">
          <cell r="N212" t="str">
            <v>F.do amm. Automezzi (Non sterilizzati)</v>
          </cell>
          <cell r="O212">
            <v>430</v>
          </cell>
          <cell r="P212">
            <v>430</v>
          </cell>
        </row>
        <row r="213">
          <cell r="N213" t="str">
            <v>F.do amm. Automezzi (Sterilizzati)</v>
          </cell>
          <cell r="O213">
            <v>0</v>
          </cell>
          <cell r="P213">
            <v>0</v>
          </cell>
        </row>
        <row r="214">
          <cell r="N214" t="str">
            <v>F.do amm. Ambulanze utilizzate per il 118 (Non sterilizzati)</v>
          </cell>
          <cell r="O214">
            <v>0</v>
          </cell>
          <cell r="P214">
            <v>0</v>
          </cell>
        </row>
        <row r="215">
          <cell r="N215" t="str">
            <v>F.do amm. Ambulanze utilizzate per il 118 (Sterilizzati)</v>
          </cell>
          <cell r="O215">
            <v>0</v>
          </cell>
          <cell r="P215">
            <v>0</v>
          </cell>
        </row>
        <row r="216">
          <cell r="N216" t="str">
            <v>F.do amm. Altre ambulanze (Non sterilizzati)</v>
          </cell>
          <cell r="O216">
            <v>6</v>
          </cell>
          <cell r="P216">
            <v>6</v>
          </cell>
        </row>
        <row r="217">
          <cell r="N217" t="str">
            <v>F.do amm. Altre ambulanze (Sterilizzati)</v>
          </cell>
          <cell r="O217">
            <v>6</v>
          </cell>
          <cell r="P217">
            <v>10</v>
          </cell>
        </row>
        <row r="218">
          <cell r="N218" t="str">
            <v>F.do amm. Altri mezzi di trasporto* (Non sterilizzati)</v>
          </cell>
          <cell r="O218">
            <v>0</v>
          </cell>
          <cell r="P218">
            <v>0</v>
          </cell>
        </row>
        <row r="219">
          <cell r="N219" t="str">
            <v>F.do amm. Altri mezzi di trasporto* (Sterilizzati)</v>
          </cell>
          <cell r="O219">
            <v>0</v>
          </cell>
          <cell r="P219">
            <v>0</v>
          </cell>
        </row>
        <row r="220">
          <cell r="N220" t="str">
            <v>F.do amm. Altri automezzi (Non sterilizzati)</v>
          </cell>
          <cell r="O220">
            <v>92</v>
          </cell>
          <cell r="P220">
            <v>92</v>
          </cell>
        </row>
        <row r="221">
          <cell r="N221" t="str">
            <v>F.do amm. Altri automezzi (Sterilizzati)</v>
          </cell>
          <cell r="O221">
            <v>0</v>
          </cell>
          <cell r="P221">
            <v>0</v>
          </cell>
        </row>
        <row r="222">
          <cell r="M222" t="str">
            <v>AA27</v>
          </cell>
          <cell r="N222" t="str">
            <v>A.II.7 Oggetti d'arte</v>
          </cell>
          <cell r="O222">
            <v>31813</v>
          </cell>
          <cell r="P222">
            <v>31813</v>
          </cell>
        </row>
        <row r="223">
          <cell r="N223" t="str">
            <v>A.II.7.a) Oggetti d'arte</v>
          </cell>
          <cell r="O223">
            <v>31813</v>
          </cell>
          <cell r="P223">
            <v>31813</v>
          </cell>
        </row>
        <row r="224">
          <cell r="N224" t="str">
            <v>Oggetti d'arte</v>
          </cell>
          <cell r="O224">
            <v>31813</v>
          </cell>
          <cell r="P224">
            <v>31813</v>
          </cell>
        </row>
        <row r="225">
          <cell r="M225" t="str">
            <v>AA28</v>
          </cell>
          <cell r="N225" t="str">
            <v>A.II.8 Altre immobilizzazioni materiali</v>
          </cell>
          <cell r="O225">
            <v>135</v>
          </cell>
          <cell r="P225">
            <v>211</v>
          </cell>
        </row>
        <row r="226">
          <cell r="N226" t="str">
            <v>A.II.8.a) Altre immobilizzazioni materiali</v>
          </cell>
          <cell r="O226">
            <v>8808</v>
          </cell>
          <cell r="P226">
            <v>8784</v>
          </cell>
        </row>
        <row r="227">
          <cell r="N227" t="str">
            <v>Elaboratori e personal computer e altre attrezzature EDP (Non sterilizzate)</v>
          </cell>
          <cell r="O227">
            <v>5581</v>
          </cell>
          <cell r="P227">
            <v>5388</v>
          </cell>
        </row>
        <row r="228">
          <cell r="N228" t="str">
            <v>Elaboratori e personal computer e altre attrezzature EDP (Sterilizzati)</v>
          </cell>
          <cell r="O228">
            <v>197</v>
          </cell>
          <cell r="P228">
            <v>365</v>
          </cell>
        </row>
        <row r="229">
          <cell r="N229" t="str">
            <v>Macchine ufficio ordinarie (Non sterilizzati)</v>
          </cell>
          <cell r="O229">
            <v>95</v>
          </cell>
          <cell r="P229">
            <v>93</v>
          </cell>
        </row>
        <row r="230">
          <cell r="N230" t="str">
            <v>Macchine ufficio ordinarie (Sterilizzati)</v>
          </cell>
          <cell r="O230">
            <v>0</v>
          </cell>
          <cell r="P230">
            <v>0</v>
          </cell>
        </row>
        <row r="231">
          <cell r="N231" t="str">
            <v>Macchine ufficio elettriche ed elettroniche (Non sterilizzati)</v>
          </cell>
          <cell r="O231">
            <v>787</v>
          </cell>
          <cell r="P231">
            <v>777</v>
          </cell>
        </row>
        <row r="232">
          <cell r="N232" t="str">
            <v>Macchine ufficio elettriche ed elettroniche (Sterilizzati)</v>
          </cell>
          <cell r="O232">
            <v>22</v>
          </cell>
          <cell r="P232">
            <v>27</v>
          </cell>
        </row>
        <row r="233">
          <cell r="N233" t="str">
            <v>Altri beni materiali da ammortizzare gestione caratteristica (Non sterilizzati)</v>
          </cell>
          <cell r="O233">
            <v>2073</v>
          </cell>
          <cell r="P233">
            <v>2069</v>
          </cell>
        </row>
        <row r="234">
          <cell r="N234" t="str">
            <v>Altri beni materiali da ammortizzare gestione caratteristica (Sterilizzati)</v>
          </cell>
          <cell r="O234">
            <v>53</v>
          </cell>
          <cell r="P234">
            <v>65</v>
          </cell>
        </row>
        <row r="235">
          <cell r="N235" t="str">
            <v>Altri beni materiali da ammortizzare gestione non caratteristica (Non sterilizzati)</v>
          </cell>
          <cell r="O235">
            <v>0</v>
          </cell>
          <cell r="P235">
            <v>0</v>
          </cell>
        </row>
        <row r="236">
          <cell r="N236" t="str">
            <v>Altri beni materiali da ammortizzare gestione non caratteristica (Sterilizzati)</v>
          </cell>
          <cell r="O236">
            <v>0</v>
          </cell>
          <cell r="P236">
            <v>0</v>
          </cell>
        </row>
        <row r="237">
          <cell r="N237" t="str">
            <v>Altri beni (Non sterilizzati)</v>
          </cell>
          <cell r="O237">
            <v>0</v>
          </cell>
          <cell r="P237">
            <v>0</v>
          </cell>
        </row>
        <row r="238">
          <cell r="N238" t="str">
            <v>Altri beni (Sterilizzati)</v>
          </cell>
          <cell r="O238">
            <v>0</v>
          </cell>
          <cell r="P238">
            <v>0</v>
          </cell>
        </row>
        <row r="239">
          <cell r="N239" t="str">
            <v>A.II.8.b) Fondo ammortamento Altre immobilizz. Materiali</v>
          </cell>
          <cell r="O239">
            <v>8673</v>
          </cell>
          <cell r="P239">
            <v>8573</v>
          </cell>
        </row>
        <row r="240">
          <cell r="N240" t="str">
            <v>F.do amm. Elaboratori e personal computer e altre attrezzature EDP (Non sterilizzati)</v>
          </cell>
          <cell r="O240">
            <v>5535</v>
          </cell>
          <cell r="P240">
            <v>5388</v>
          </cell>
        </row>
        <row r="241">
          <cell r="N241" t="str">
            <v>F.do amm. Elaboratori e personal computer e altre attrezzature EDP (Sterilizzati)</v>
          </cell>
          <cell r="O241">
            <v>148</v>
          </cell>
          <cell r="P241">
            <v>185</v>
          </cell>
        </row>
        <row r="242">
          <cell r="N242" t="str">
            <v>F.do amm. Macchine ufficio ordinarie (Non sterilizzati)</v>
          </cell>
          <cell r="O242">
            <v>95</v>
          </cell>
          <cell r="P242">
            <v>94</v>
          </cell>
        </row>
        <row r="243">
          <cell r="N243" t="str">
            <v>F.do amm. Macchine ufficio ordinarie (Sterilizzati)</v>
          </cell>
          <cell r="O243">
            <v>0</v>
          </cell>
          <cell r="P243">
            <v>0</v>
          </cell>
        </row>
        <row r="244">
          <cell r="N244" t="str">
            <v>F.do amm. Macchine ufficio elettriche ed elettroniche (Non sterilizzati)</v>
          </cell>
          <cell r="O244">
            <v>787</v>
          </cell>
          <cell r="P244">
            <v>777</v>
          </cell>
        </row>
        <row r="245">
          <cell r="N245" t="str">
            <v>F.do amm. Macchine ufficio elettriche ed elettroniche (Sterilizzati)</v>
          </cell>
          <cell r="O245">
            <v>11</v>
          </cell>
          <cell r="P245">
            <v>18</v>
          </cell>
        </row>
        <row r="246">
          <cell r="N246" t="str">
            <v>F.do amm. Altri beni materiali da ammortizzare gestione caratteristica (Non sterilizzati)</v>
          </cell>
          <cell r="O246">
            <v>2066</v>
          </cell>
          <cell r="P246">
            <v>2069</v>
          </cell>
        </row>
        <row r="247">
          <cell r="N247" t="str">
            <v>F.do amm. Altri beni materiali da ammortizzare gestione caratteristica (Sterilizzati)</v>
          </cell>
          <cell r="O247">
            <v>31</v>
          </cell>
          <cell r="P247">
            <v>42</v>
          </cell>
        </row>
        <row r="248">
          <cell r="N248" t="str">
            <v>F.do amm. Altri beni materiali da ammortizzare gestione non caratteristica (Non sterilizzati)</v>
          </cell>
          <cell r="O248">
            <v>0</v>
          </cell>
          <cell r="P248">
            <v>0</v>
          </cell>
        </row>
        <row r="249">
          <cell r="N249" t="str">
            <v>F.do amm. Altri beni materiali da ammortizzare gestione non caratteristica (Sterilizzati)</v>
          </cell>
          <cell r="O249">
            <v>0</v>
          </cell>
          <cell r="P249">
            <v>0</v>
          </cell>
        </row>
        <row r="250">
          <cell r="N250" t="str">
            <v>F.do amm. Altri beni (Non sterilizzati)</v>
          </cell>
          <cell r="O250">
            <v>0</v>
          </cell>
          <cell r="P250">
            <v>0</v>
          </cell>
        </row>
        <row r="251">
          <cell r="N251" t="str">
            <v>F.do amm. Altri beni (Sterilizzati)</v>
          </cell>
          <cell r="O251">
            <v>0</v>
          </cell>
          <cell r="P251">
            <v>0</v>
          </cell>
        </row>
        <row r="252">
          <cell r="M252" t="str">
            <v>AA29</v>
          </cell>
          <cell r="N252" t="str">
            <v>A.II.9 Immobilizzazioni in corso ed acconti</v>
          </cell>
          <cell r="O252">
            <v>75904</v>
          </cell>
          <cell r="P252">
            <v>73931</v>
          </cell>
        </row>
        <row r="253">
          <cell r="N253" t="str">
            <v>Immobilizzazioni materiali in corso di esecuzione</v>
          </cell>
          <cell r="O253">
            <v>75904</v>
          </cell>
          <cell r="P253">
            <v>73931</v>
          </cell>
        </row>
        <row r="254">
          <cell r="N254" t="str">
            <v>Fornitori conto anticipi per acquisto immobilizzazioni materiali</v>
          </cell>
          <cell r="O254">
            <v>0</v>
          </cell>
          <cell r="P254">
            <v>0</v>
          </cell>
        </row>
        <row r="255">
          <cell r="N255" t="str">
            <v>Altre immobilizzazioni in corso</v>
          </cell>
          <cell r="O255">
            <v>0</v>
          </cell>
          <cell r="P255">
            <v>0</v>
          </cell>
        </row>
        <row r="256">
          <cell r="N256" t="str">
            <v>A.II.10 F.do Svalutazione immobilizzazioni materiali</v>
          </cell>
          <cell r="O256">
            <v>0</v>
          </cell>
          <cell r="P256">
            <v>0</v>
          </cell>
        </row>
        <row r="257">
          <cell r="N257" t="str">
            <v>A.II.10.a) F.do Svalutazione Terreni</v>
          </cell>
          <cell r="O257">
            <v>0</v>
          </cell>
          <cell r="P257">
            <v>0</v>
          </cell>
        </row>
        <row r="258">
          <cell r="M258" t="str">
            <v>AA21a</v>
          </cell>
          <cell r="N258" t="str">
            <v>F.do Svalutazione Terreni Disponibili (Non sterilizzati)</v>
          </cell>
          <cell r="O258">
            <v>0</v>
          </cell>
          <cell r="P258">
            <v>0</v>
          </cell>
        </row>
        <row r="259">
          <cell r="M259" t="str">
            <v>AA21a</v>
          </cell>
          <cell r="N259" t="str">
            <v>F.do Svalutazione Terreni Disponibili (sterilizzati)</v>
          </cell>
          <cell r="O259">
            <v>0</v>
          </cell>
          <cell r="P259">
            <v>0</v>
          </cell>
        </row>
        <row r="260">
          <cell r="M260" t="str">
            <v>AA21b</v>
          </cell>
          <cell r="N260" t="str">
            <v>F.do Svalutazione Terreni Indisponibili (Non sterilizzati)</v>
          </cell>
          <cell r="O260">
            <v>0</v>
          </cell>
          <cell r="P260">
            <v>0</v>
          </cell>
        </row>
        <row r="261">
          <cell r="M261" t="str">
            <v>AA21b</v>
          </cell>
          <cell r="N261" t="str">
            <v>F.do Svalutazione Terreni Indisponibili (sterilizzati)</v>
          </cell>
          <cell r="O261">
            <v>0</v>
          </cell>
          <cell r="P261">
            <v>0</v>
          </cell>
        </row>
        <row r="262">
          <cell r="N262" t="str">
            <v>A.II.10.b) F.do Svalutazione Fabbricati</v>
          </cell>
          <cell r="O262">
            <v>0</v>
          </cell>
          <cell r="P262">
            <v>0</v>
          </cell>
        </row>
        <row r="263">
          <cell r="M263" t="str">
            <v>AA22a</v>
          </cell>
          <cell r="N263" t="str">
            <v>F.do Svalutazione Fabbricati Disponibili (Non sterilizzati)</v>
          </cell>
          <cell r="O263">
            <v>0</v>
          </cell>
          <cell r="P263">
            <v>0</v>
          </cell>
        </row>
        <row r="264">
          <cell r="M264" t="str">
            <v>AA22a</v>
          </cell>
          <cell r="N264" t="str">
            <v>F.do Svalutazione Fabbricati Disponibili (Sterilizzati)</v>
          </cell>
          <cell r="O264">
            <v>0</v>
          </cell>
          <cell r="P264">
            <v>0</v>
          </cell>
        </row>
        <row r="265">
          <cell r="M265" t="str">
            <v>AA22b</v>
          </cell>
          <cell r="N265" t="str">
            <v>F.do Svalutazione Fabbricati Indisponibili (Non sterilizzati)</v>
          </cell>
          <cell r="O265">
            <v>0</v>
          </cell>
          <cell r="P265">
            <v>0</v>
          </cell>
        </row>
        <row r="266">
          <cell r="M266" t="str">
            <v>AA22b</v>
          </cell>
          <cell r="N266" t="str">
            <v>F.do Svalutazione Fabbricati Indisponibili (sterilizzati)</v>
          </cell>
          <cell r="O266">
            <v>0</v>
          </cell>
          <cell r="P266">
            <v>0</v>
          </cell>
        </row>
        <row r="267">
          <cell r="M267" t="str">
            <v>AA23</v>
          </cell>
          <cell r="N267" t="str">
            <v>A.II.10.c) F.do Svalutazione Impianti e macchinari</v>
          </cell>
          <cell r="O267">
            <v>0</v>
          </cell>
          <cell r="P267">
            <v>0</v>
          </cell>
        </row>
        <row r="268">
          <cell r="N268" t="str">
            <v>F.do Svalutazione Impianti e macchinari (Non sterilizzati)</v>
          </cell>
          <cell r="O268">
            <v>0</v>
          </cell>
          <cell r="P268">
            <v>0</v>
          </cell>
        </row>
        <row r="269">
          <cell r="N269" t="str">
            <v>F.do Svalutazione Impianti e macchinari (sterilizzati)</v>
          </cell>
          <cell r="O269">
            <v>0</v>
          </cell>
          <cell r="P269">
            <v>0</v>
          </cell>
        </row>
        <row r="270">
          <cell r="M270" t="str">
            <v>AA24</v>
          </cell>
          <cell r="N270" t="str">
            <v>A.II.10.d) F.do Svalutazione Attrezzature sanitarie e scientifiche</v>
          </cell>
          <cell r="O270">
            <v>0</v>
          </cell>
          <cell r="P270">
            <v>0</v>
          </cell>
        </row>
        <row r="271">
          <cell r="N271" t="str">
            <v>F.do Svalutazione Attrezz. Sanitarie e scientifiche (Non sterilizzati)</v>
          </cell>
          <cell r="O271">
            <v>0</v>
          </cell>
          <cell r="P271">
            <v>0</v>
          </cell>
        </row>
        <row r="272">
          <cell r="N272" t="str">
            <v>F.do Svalutazione Attrezz. Sanitarie e scientifiche (Sterilizzati)</v>
          </cell>
          <cell r="O272">
            <v>0</v>
          </cell>
          <cell r="P272">
            <v>0</v>
          </cell>
        </row>
        <row r="273">
          <cell r="N273" t="str">
            <v>F.do Svalutazione Beni per assistenza protesica (Non sterilizzati)</v>
          </cell>
          <cell r="O273">
            <v>0</v>
          </cell>
          <cell r="P273">
            <v>0</v>
          </cell>
        </row>
        <row r="274">
          <cell r="N274" t="str">
            <v>F.do Svalutazione Beni per assistenza protesica (Sterilizzati)</v>
          </cell>
          <cell r="O274">
            <v>0</v>
          </cell>
          <cell r="P274">
            <v>0</v>
          </cell>
        </row>
        <row r="275">
          <cell r="M275" t="str">
            <v>AA25</v>
          </cell>
          <cell r="N275" t="str">
            <v>A.II.10.e) F.do Svalutazione Mobili e arredi</v>
          </cell>
          <cell r="O275">
            <v>0</v>
          </cell>
          <cell r="P275">
            <v>0</v>
          </cell>
        </row>
        <row r="276">
          <cell r="N276" t="str">
            <v>F.do Svalutazione Mobili e arredi (Non sterilizzati)</v>
          </cell>
          <cell r="O276">
            <v>0</v>
          </cell>
          <cell r="P276">
            <v>0</v>
          </cell>
        </row>
        <row r="277">
          <cell r="N277" t="str">
            <v>F.do Svalutazione Mobili e arredi (sterilizzati)</v>
          </cell>
          <cell r="O277">
            <v>0</v>
          </cell>
          <cell r="P277">
            <v>0</v>
          </cell>
        </row>
        <row r="278">
          <cell r="M278" t="str">
            <v>AA26</v>
          </cell>
          <cell r="N278" t="str">
            <v>A.II.10.f) F.do Svalutazione Automezzi</v>
          </cell>
          <cell r="O278">
            <v>0</v>
          </cell>
          <cell r="P278">
            <v>0</v>
          </cell>
        </row>
        <row r="279">
          <cell r="N279" t="str">
            <v>F.do Svalutazione Automezzi (Non sterilizzati)</v>
          </cell>
          <cell r="O279">
            <v>0</v>
          </cell>
          <cell r="P279">
            <v>0</v>
          </cell>
        </row>
        <row r="280">
          <cell r="N280" t="str">
            <v>F.do Svalutazione Automezzi (sterilizzati)</v>
          </cell>
          <cell r="O280">
            <v>0</v>
          </cell>
          <cell r="P280">
            <v>0</v>
          </cell>
        </row>
        <row r="281">
          <cell r="M281" t="str">
            <v>AA27</v>
          </cell>
          <cell r="N281" t="str">
            <v>A.II.10.g) F.do Svalutazione Oggetti d'arte</v>
          </cell>
          <cell r="O281">
            <v>0</v>
          </cell>
          <cell r="P281">
            <v>0</v>
          </cell>
        </row>
        <row r="282">
          <cell r="N282" t="str">
            <v>F.do Svalutazione Oggetti d'arte</v>
          </cell>
          <cell r="O282">
            <v>0</v>
          </cell>
          <cell r="P282">
            <v>0</v>
          </cell>
        </row>
        <row r="283">
          <cell r="M283" t="str">
            <v>AA28</v>
          </cell>
          <cell r="N283" t="str">
            <v>A.II.10.h) F.do Svalutazione Altre immobil. Materiali</v>
          </cell>
          <cell r="O283">
            <v>0</v>
          </cell>
          <cell r="P283">
            <v>0</v>
          </cell>
        </row>
        <row r="284">
          <cell r="N284" t="str">
            <v>F.do Svalutazione Altre immobil. materiali (Non sterilizzati)</v>
          </cell>
          <cell r="O284">
            <v>0</v>
          </cell>
          <cell r="P284">
            <v>0</v>
          </cell>
        </row>
        <row r="285">
          <cell r="N285" t="str">
            <v>F.do Svalutazione Altre immobil. materiali (sterilizzati)</v>
          </cell>
          <cell r="O285">
            <v>0</v>
          </cell>
          <cell r="P285">
            <v>0</v>
          </cell>
        </row>
        <row r="286">
          <cell r="N286" t="str">
            <v>A.III. Immobilizzazioni finanziarie.</v>
          </cell>
          <cell r="O286">
            <v>206274</v>
          </cell>
          <cell r="P286">
            <v>200544</v>
          </cell>
        </row>
        <row r="287">
          <cell r="N287" t="str">
            <v>A.III.1 Crediti Finanziari</v>
          </cell>
          <cell r="O287">
            <v>119</v>
          </cell>
          <cell r="P287">
            <v>0</v>
          </cell>
          <cell r="Q287">
            <v>0</v>
          </cell>
          <cell r="R287">
            <v>0</v>
          </cell>
        </row>
        <row r="288">
          <cell r="M288" t="str">
            <v>AA31a</v>
          </cell>
          <cell r="N288" t="str">
            <v>A.III.1.a) Crediti finanziari v/Stato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M289" t="str">
            <v>AA31b</v>
          </cell>
          <cell r="N289" t="str">
            <v>A.III.1.b) Crediti finanziari v/Regione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M290" t="str">
            <v>AA31c</v>
          </cell>
          <cell r="N290" t="str">
            <v>A.III.1.c) Crediti finanziari v/Partecipate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M291" t="str">
            <v>AA31d</v>
          </cell>
          <cell r="N291" t="str">
            <v>A.III.1.d) Crediti finanziari v/Altri</v>
          </cell>
          <cell r="O291">
            <v>119</v>
          </cell>
          <cell r="P291">
            <v>0</v>
          </cell>
          <cell r="Q291">
            <v>0</v>
          </cell>
          <cell r="R291">
            <v>0</v>
          </cell>
        </row>
        <row r="292">
          <cell r="N292" t="str">
            <v>A.III.2 Titoli</v>
          </cell>
          <cell r="O292">
            <v>206155</v>
          </cell>
          <cell r="P292">
            <v>200544</v>
          </cell>
        </row>
        <row r="293">
          <cell r="M293" t="str">
            <v>AA32a</v>
          </cell>
          <cell r="N293" t="str">
            <v>A.III.2.a) Partecipazioni</v>
          </cell>
          <cell r="O293">
            <v>206153</v>
          </cell>
          <cell r="P293">
            <v>200542</v>
          </cell>
        </row>
        <row r="294">
          <cell r="N294" t="str">
            <v>Partecipazioni in imprese controllate</v>
          </cell>
          <cell r="O294">
            <v>83</v>
          </cell>
          <cell r="P294">
            <v>80</v>
          </cell>
        </row>
        <row r="295">
          <cell r="N295" t="str">
            <v>Partecipazioni in imprese collegate</v>
          </cell>
          <cell r="O295">
            <v>0</v>
          </cell>
          <cell r="P295">
            <v>0</v>
          </cell>
        </row>
        <row r="296">
          <cell r="N296" t="str">
            <v>Partecipazioni in altre imprese</v>
          </cell>
          <cell r="O296">
            <v>206070</v>
          </cell>
          <cell r="P296">
            <v>200462</v>
          </cell>
        </row>
        <row r="297">
          <cell r="M297" t="str">
            <v>AA32b</v>
          </cell>
          <cell r="N297" t="str">
            <v>A.III.2.b) Altri Titoli</v>
          </cell>
          <cell r="O297">
            <v>2</v>
          </cell>
          <cell r="P297">
            <v>2</v>
          </cell>
        </row>
        <row r="298">
          <cell r="N298" t="str">
            <v>A.III.2.b.1) Titoli di Stato</v>
          </cell>
          <cell r="O298">
            <v>0</v>
          </cell>
          <cell r="P298">
            <v>0</v>
          </cell>
        </row>
        <row r="299">
          <cell r="N299" t="str">
            <v>A.III.2.b.2) Altre Obbligazioni</v>
          </cell>
          <cell r="O299">
            <v>0</v>
          </cell>
          <cell r="P299">
            <v>0</v>
          </cell>
        </row>
        <row r="300">
          <cell r="N300" t="str">
            <v>A.III.2.b.3) Titoli azionari quotati in Borsa</v>
          </cell>
          <cell r="O300">
            <v>0</v>
          </cell>
          <cell r="P300">
            <v>0</v>
          </cell>
        </row>
        <row r="301">
          <cell r="N301" t="str">
            <v>A.III.2.b.4) Titoli diversi</v>
          </cell>
          <cell r="O301">
            <v>2</v>
          </cell>
          <cell r="P301">
            <v>2</v>
          </cell>
        </row>
        <row r="302">
          <cell r="N302" t="str">
            <v>B) ATTIVO CIRCOLANTE.</v>
          </cell>
          <cell r="O302">
            <v>298768</v>
          </cell>
          <cell r="P302">
            <v>312474</v>
          </cell>
        </row>
        <row r="303">
          <cell r="N303" t="str">
            <v>B.I. Rimanenze</v>
          </cell>
          <cell r="O303">
            <v>5317</v>
          </cell>
          <cell r="P303">
            <v>7549</v>
          </cell>
        </row>
        <row r="304">
          <cell r="N304" t="str">
            <v>B.I.1 Rimanenze di materiale sanitario</v>
          </cell>
          <cell r="O304">
            <v>5056</v>
          </cell>
          <cell r="P304">
            <v>7362</v>
          </cell>
        </row>
        <row r="305">
          <cell r="N305" t="str">
            <v>Farmaceutici: Specialità Medicinali</v>
          </cell>
          <cell r="O305">
            <v>0</v>
          </cell>
          <cell r="P305">
            <v>0</v>
          </cell>
        </row>
        <row r="306">
          <cell r="N306" t="str">
            <v>Farmaceutici: Specialità Medicinali (File F compreso HCV)</v>
          </cell>
          <cell r="O306">
            <v>0</v>
          </cell>
          <cell r="P306">
            <v>0</v>
          </cell>
        </row>
        <row r="307">
          <cell r="M307" t="str">
            <v>AB11</v>
          </cell>
          <cell r="N307" t="str">
            <v>Farmaceutici: Specialità Medicinali (File F escluso HCV)</v>
          </cell>
          <cell r="O307">
            <v>0</v>
          </cell>
          <cell r="P307">
            <v>1159</v>
          </cell>
        </row>
        <row r="308">
          <cell r="M308" t="str">
            <v>AB11</v>
          </cell>
          <cell r="N308" t="str">
            <v>Farmaceutici: Specialità Medicinali (HCV)</v>
          </cell>
          <cell r="O308">
            <v>3132</v>
          </cell>
          <cell r="P308">
            <v>3560</v>
          </cell>
        </row>
        <row r="309">
          <cell r="M309" t="str">
            <v>AB11</v>
          </cell>
          <cell r="N309" t="str">
            <v>Farmaceutici: Specialità Medicinali (altro: farmaci ospedalieri)</v>
          </cell>
          <cell r="O309">
            <v>1002</v>
          </cell>
          <cell r="P309">
            <v>995</v>
          </cell>
        </row>
        <row r="310">
          <cell r="M310" t="str">
            <v>AB11</v>
          </cell>
          <cell r="N310" t="str">
            <v>Farmaceutici: Specialità Medicinali (Doppio Canale ex Nota CUF 37)</v>
          </cell>
          <cell r="O310">
            <v>0</v>
          </cell>
          <cell r="P310">
            <v>722</v>
          </cell>
        </row>
        <row r="311">
          <cell r="M311" t="str">
            <v>AB11</v>
          </cell>
          <cell r="N311" t="str">
            <v>Farmaceutici: Specialità Medicinali (Primo Ciclo terapeutico D.G.R. 10246/02)</v>
          </cell>
          <cell r="O311">
            <v>0</v>
          </cell>
          <cell r="P311">
            <v>0</v>
          </cell>
        </row>
        <row r="312">
          <cell r="M312" t="str">
            <v>AB11</v>
          </cell>
          <cell r="N312" t="str">
            <v>Farmaceutici: Specialità Medicinali da Asl/Ao/Fondazioni della Regione</v>
          </cell>
          <cell r="O312">
            <v>0</v>
          </cell>
          <cell r="P312">
            <v>0</v>
          </cell>
        </row>
        <row r="313">
          <cell r="M313" t="str">
            <v>AB11</v>
          </cell>
          <cell r="N313" t="str">
            <v>Farmaceutici: Specialità Medicinali (Doppio Canale ex Nota CUF 37) da Asl/Ao/Fondazioni della Regione</v>
          </cell>
          <cell r="O313">
            <v>0</v>
          </cell>
          <cell r="P313">
            <v>0</v>
          </cell>
        </row>
        <row r="314">
          <cell r="M314" t="str">
            <v>AB11</v>
          </cell>
          <cell r="N314" t="str">
            <v>Farmaceutici: Ossigeno</v>
          </cell>
          <cell r="O314">
            <v>4</v>
          </cell>
          <cell r="P314">
            <v>0</v>
          </cell>
        </row>
        <row r="315">
          <cell r="M315" t="str">
            <v>AB11</v>
          </cell>
          <cell r="N315" t="str">
            <v>Farmaceutici: Ossigeno (Doppio Canale)</v>
          </cell>
          <cell r="O315">
            <v>0</v>
          </cell>
          <cell r="P315">
            <v>0</v>
          </cell>
        </row>
        <row r="316">
          <cell r="M316" t="str">
            <v>AB11</v>
          </cell>
          <cell r="N316" t="str">
            <v>Farmaceutici: Ossigeno da Asl/Ao/Fondazioni della Regione</v>
          </cell>
          <cell r="O316">
            <v>0</v>
          </cell>
          <cell r="P316">
            <v>0</v>
          </cell>
        </row>
        <row r="317">
          <cell r="M317" t="str">
            <v>AB11</v>
          </cell>
          <cell r="N317" t="str">
            <v>Farmaceutici: Ossigeno (Doppio Canale) da Asl/Ao/Fondazioni della Regione</v>
          </cell>
          <cell r="O317">
            <v>0</v>
          </cell>
          <cell r="P317">
            <v>0</v>
          </cell>
        </row>
        <row r="318">
          <cell r="M318" t="str">
            <v>AB11</v>
          </cell>
          <cell r="N318" t="str">
            <v>Farmaceutici: Specialità Medicinali SENZA AIC</v>
          </cell>
          <cell r="O318">
            <v>2</v>
          </cell>
          <cell r="P318">
            <v>2</v>
          </cell>
        </row>
        <row r="319">
          <cell r="M319" t="str">
            <v>AB11</v>
          </cell>
          <cell r="N319" t="str">
            <v>Farmaceutici: Galenici e altri medicinali SENZA AIC</v>
          </cell>
          <cell r="O319">
            <v>0</v>
          </cell>
          <cell r="P319">
            <v>0</v>
          </cell>
        </row>
        <row r="320">
          <cell r="M320" t="str">
            <v>AB11</v>
          </cell>
          <cell r="N320" t="str">
            <v>Farmaceutici: Ossigeno e gas medicali SENZA AIC</v>
          </cell>
          <cell r="O320">
            <v>0</v>
          </cell>
          <cell r="P320">
            <v>0</v>
          </cell>
        </row>
        <row r="321">
          <cell r="M321" t="str">
            <v>AB11</v>
          </cell>
          <cell r="N321" t="str">
            <v>Emoderivati</v>
          </cell>
          <cell r="O321">
            <v>9</v>
          </cell>
          <cell r="P321">
            <v>14</v>
          </cell>
        </row>
        <row r="322">
          <cell r="M322" t="str">
            <v>AB11</v>
          </cell>
          <cell r="N322" t="str">
            <v>Emoderivati da Privati [SOLAMENTE OVE GESTITI NELL'AMBITO DEL CONSORZIO INTERREGIONALE]</v>
          </cell>
          <cell r="O322">
            <v>0</v>
          </cell>
          <cell r="P322">
            <v>0</v>
          </cell>
        </row>
        <row r="323">
          <cell r="M323" t="str">
            <v>AB11</v>
          </cell>
          <cell r="N323" t="str">
            <v>Emoderivati (Doppio Canale ex Nota CUF 37)</v>
          </cell>
          <cell r="O323">
            <v>0</v>
          </cell>
          <cell r="P323">
            <v>0</v>
          </cell>
        </row>
        <row r="324">
          <cell r="M324" t="str">
            <v>AB11</v>
          </cell>
          <cell r="N324" t="str">
            <v>Emoderivati da Asl/Ao/Fondazioni della Regione  [ESCLUSI EMODERIVATI GESTITI VIA CONSORZIO INTERREGIONALE]</v>
          </cell>
          <cell r="O324">
            <v>0</v>
          </cell>
          <cell r="P324">
            <v>0</v>
          </cell>
        </row>
        <row r="325">
          <cell r="M325" t="str">
            <v>AB11</v>
          </cell>
          <cell r="N325" t="str">
            <v>Emoderivati da Asl/Ao/Fondazioni della Regione [SOLAMENTE OVE GESTITI NELL'AMBITO DEL CONSORZIO INTERREGIONALE]</v>
          </cell>
          <cell r="O325">
            <v>0</v>
          </cell>
          <cell r="P325">
            <v>0</v>
          </cell>
        </row>
        <row r="326">
          <cell r="M326" t="str">
            <v>AB11</v>
          </cell>
          <cell r="N326" t="str">
            <v>Emoderivati da Az. Pubbliche ExtraRegione [SOLAMENTE OVE GESTITI NELL'AMBITO DEL CONSORZIO INTERREGIONALE]</v>
          </cell>
          <cell r="O326">
            <v>0</v>
          </cell>
          <cell r="P326">
            <v>0</v>
          </cell>
        </row>
        <row r="327">
          <cell r="M327" t="str">
            <v>AB11</v>
          </cell>
          <cell r="N327" t="str">
            <v>Emoderivati (Doppio Canale ex Nota CUF 37) da Asl/Ao/Fondazioni della Regione</v>
          </cell>
          <cell r="O327">
            <v>0</v>
          </cell>
          <cell r="P327">
            <v>0</v>
          </cell>
        </row>
        <row r="328">
          <cell r="M328" t="str">
            <v>AB11</v>
          </cell>
          <cell r="N328" t="str">
            <v>Emoderivati di produzione regionale</v>
          </cell>
          <cell r="O328">
            <v>0</v>
          </cell>
          <cell r="P328">
            <v>0</v>
          </cell>
        </row>
        <row r="329">
          <cell r="M329" t="str">
            <v>AB11</v>
          </cell>
          <cell r="N329" t="str">
            <v>Prodotti dietetici</v>
          </cell>
          <cell r="O329">
            <v>5</v>
          </cell>
          <cell r="P329">
            <v>8</v>
          </cell>
        </row>
        <row r="330">
          <cell r="M330" t="str">
            <v>AB11</v>
          </cell>
          <cell r="N330" t="str">
            <v>Dispositivi medico diagnostici in vitro: Materiali diagnostici  - Cnd: W</v>
          </cell>
          <cell r="O330">
            <v>69</v>
          </cell>
          <cell r="P330">
            <v>53</v>
          </cell>
        </row>
        <row r="331">
          <cell r="M331" t="str">
            <v>AB11</v>
          </cell>
          <cell r="N331" t="str">
            <v>Dispositivi medici: Materiali diagnostici (materiale per apparecchiature sanitare e relativi componenti.) Cnd: Z</v>
          </cell>
          <cell r="O331">
            <v>16</v>
          </cell>
          <cell r="P331">
            <v>22</v>
          </cell>
        </row>
        <row r="332">
          <cell r="M332" t="str">
            <v>AB11</v>
          </cell>
          <cell r="N332" t="str">
            <v>Prodotti chimici: Materiali diagnostici (senza Cnd)</v>
          </cell>
          <cell r="O332">
            <v>6</v>
          </cell>
          <cell r="P332">
            <v>5</v>
          </cell>
        </row>
        <row r="333">
          <cell r="M333" t="str">
            <v>AB11</v>
          </cell>
          <cell r="N333" t="str">
            <v>Dispositivi medici: Presidi chirurgici e materiali sanitari - Cnd: A; B; D; G; H; K; L; M; N; Q; R; S; T[Ao-Irccs tutto; Asl escluso T04]; U; V; Y[solo Ao-Irccs]</v>
          </cell>
          <cell r="O333">
            <v>564</v>
          </cell>
          <cell r="P333">
            <v>571</v>
          </cell>
        </row>
        <row r="334">
          <cell r="M334" t="str">
            <v>AB11</v>
          </cell>
          <cell r="N334" t="str">
            <v>Dispositivi per appar. Cardiocircolatorio Cnd: C</v>
          </cell>
          <cell r="O334">
            <v>89</v>
          </cell>
          <cell r="P334">
            <v>107</v>
          </cell>
        </row>
        <row r="335">
          <cell r="M335" t="str">
            <v>AB11</v>
          </cell>
          <cell r="N335" t="str">
            <v>Dispositivi medici con repertorio e senza CND (tipo 2, kit)</v>
          </cell>
          <cell r="O335">
            <v>6</v>
          </cell>
          <cell r="P335">
            <v>6</v>
          </cell>
        </row>
        <row r="336">
          <cell r="M336" t="str">
            <v>AB11</v>
          </cell>
          <cell r="N336" t="str">
            <v>Dispositivi medici non registrati in Italia (senza repertorio e con CND assimilabile)</v>
          </cell>
          <cell r="O336">
            <v>5</v>
          </cell>
          <cell r="P336">
            <v>10</v>
          </cell>
        </row>
        <row r="337">
          <cell r="M337" t="str">
            <v>AB11</v>
          </cell>
          <cell r="N337" t="str">
            <v>Materiale chirurgico e prodotti per uso veterinario</v>
          </cell>
          <cell r="O337">
            <v>0</v>
          </cell>
          <cell r="P337">
            <v>0</v>
          </cell>
        </row>
        <row r="338">
          <cell r="M338" t="str">
            <v>AB11</v>
          </cell>
          <cell r="N338" t="str">
            <v>Materiali protesici (c.d. protesica "Maggiore") [compilazione ASL] - Cnd: Y</v>
          </cell>
          <cell r="O338">
            <v>0</v>
          </cell>
          <cell r="P338">
            <v>0</v>
          </cell>
        </row>
        <row r="339">
          <cell r="M339" t="str">
            <v>AB11</v>
          </cell>
          <cell r="N339" t="str">
            <v>Materiali protesici (c.d. protesica "Minore") [compilazione ASL] - Cnd: T04</v>
          </cell>
          <cell r="O339">
            <v>0</v>
          </cell>
          <cell r="P339">
            <v>0</v>
          </cell>
        </row>
        <row r="340">
          <cell r="M340" t="str">
            <v>AB11</v>
          </cell>
          <cell r="N340" t="str">
            <v>Dispositivi medici impiantabili attivi: Materiali protesici (endoprotesi)   [compilazione AO-Irccs] - Cnd: J</v>
          </cell>
          <cell r="O340">
            <v>0</v>
          </cell>
          <cell r="P340">
            <v>0</v>
          </cell>
        </row>
        <row r="341">
          <cell r="M341" t="str">
            <v>AB11</v>
          </cell>
          <cell r="N341" t="str">
            <v>Dispositivi medici: Materiali protesici (endoprotesi non attive) [compilazione AO-Irccs] - Cnd: P</v>
          </cell>
          <cell r="O341">
            <v>0</v>
          </cell>
          <cell r="P341">
            <v>0</v>
          </cell>
        </row>
        <row r="342">
          <cell r="M342" t="str">
            <v>AB11</v>
          </cell>
          <cell r="N342" t="str">
            <v>Dispositivi medici: Materiali per emodialisi - Cnd: F</v>
          </cell>
          <cell r="O342">
            <v>40</v>
          </cell>
          <cell r="P342">
            <v>48</v>
          </cell>
        </row>
        <row r="343">
          <cell r="M343" t="str">
            <v>AB11</v>
          </cell>
          <cell r="N343" t="str">
            <v>Materiali per la profilassi igienico-sanitari: sieri</v>
          </cell>
          <cell r="O343">
            <v>0</v>
          </cell>
          <cell r="P343">
            <v>0</v>
          </cell>
        </row>
        <row r="344">
          <cell r="M344" t="str">
            <v>AB11</v>
          </cell>
          <cell r="N344" t="str">
            <v>Materiali per la profilassi igienico-sanitari: vaccini</v>
          </cell>
          <cell r="O344">
            <v>0</v>
          </cell>
          <cell r="P344">
            <v>23</v>
          </cell>
        </row>
        <row r="345">
          <cell r="M345" t="str">
            <v>AB11</v>
          </cell>
          <cell r="N345" t="str">
            <v>Prodotti farmaceutici per uso veterinario</v>
          </cell>
          <cell r="O345">
            <v>0</v>
          </cell>
          <cell r="P345">
            <v>0</v>
          </cell>
        </row>
        <row r="346">
          <cell r="M346" t="str">
            <v>AB11</v>
          </cell>
          <cell r="N346" t="str">
            <v>Sangue ed emocomponenti</v>
          </cell>
          <cell r="O346">
            <v>0</v>
          </cell>
          <cell r="P346">
            <v>0</v>
          </cell>
        </row>
        <row r="347">
          <cell r="M347" t="str">
            <v>AB11</v>
          </cell>
          <cell r="N347" t="str">
            <v>Sangue ed emocomponenti acquistati Extraregione</v>
          </cell>
          <cell r="O347">
            <v>0</v>
          </cell>
          <cell r="P347">
            <v>0</v>
          </cell>
        </row>
        <row r="348">
          <cell r="M348" t="str">
            <v>AB11</v>
          </cell>
          <cell r="N348" t="str">
            <v>Sangue ed emocomponenti da Asl/Ao/Fondazioni della Regione</v>
          </cell>
          <cell r="O348">
            <v>0</v>
          </cell>
          <cell r="P348">
            <v>0</v>
          </cell>
        </row>
        <row r="349">
          <cell r="M349" t="str">
            <v>AB11</v>
          </cell>
          <cell r="N349" t="str">
            <v>Altri beni e prodotti sanitari (PRODOTTI SENZA REPERTORIO E/O CND)</v>
          </cell>
          <cell r="O349">
            <v>107</v>
          </cell>
          <cell r="P349">
            <v>57</v>
          </cell>
        </row>
        <row r="350">
          <cell r="M350" t="str">
            <v>AB11</v>
          </cell>
          <cell r="N350" t="str">
            <v>Altri beni e prodotti sanitari (escluso Specialità medicinali, ossigeno, emoderivati e sangue) da Asl/Ao/Fondazioni della Regione</v>
          </cell>
          <cell r="O350">
            <v>0</v>
          </cell>
          <cell r="P350">
            <v>0</v>
          </cell>
        </row>
        <row r="351">
          <cell r="M351" t="str">
            <v>AB13</v>
          </cell>
          <cell r="N351" t="str">
            <v>B.I.1.i) Acconti su forniture materiale sanitario</v>
          </cell>
          <cell r="O351">
            <v>0</v>
          </cell>
          <cell r="P351">
            <v>0</v>
          </cell>
        </row>
        <row r="352">
          <cell r="N352" t="str">
            <v>B.I.2 Rimanenze di materiale non sanitario</v>
          </cell>
          <cell r="O352">
            <v>261</v>
          </cell>
          <cell r="P352">
            <v>187</v>
          </cell>
        </row>
        <row r="353">
          <cell r="M353" t="str">
            <v>AB12</v>
          </cell>
          <cell r="N353" t="str">
            <v>Prodotti alimentari</v>
          </cell>
          <cell r="O353">
            <v>0</v>
          </cell>
          <cell r="P353">
            <v>0</v>
          </cell>
        </row>
        <row r="354">
          <cell r="M354" t="str">
            <v>AB12</v>
          </cell>
          <cell r="N354" t="str">
            <v>Materiale di guardaroba, di pulizia e di convivenza in genere</v>
          </cell>
          <cell r="O354">
            <v>86</v>
          </cell>
          <cell r="P354">
            <v>65</v>
          </cell>
        </row>
        <row r="355">
          <cell r="M355" t="str">
            <v>AB12</v>
          </cell>
          <cell r="N355" t="str">
            <v>Carburanti e lubrificanti</v>
          </cell>
          <cell r="O355">
            <v>0</v>
          </cell>
          <cell r="P355">
            <v>0</v>
          </cell>
        </row>
        <row r="356">
          <cell r="M356" t="str">
            <v>AB12</v>
          </cell>
          <cell r="N356" t="str">
            <v>Combustibili</v>
          </cell>
          <cell r="O356">
            <v>0</v>
          </cell>
          <cell r="P356">
            <v>0</v>
          </cell>
        </row>
        <row r="357">
          <cell r="M357" t="str">
            <v>AB12</v>
          </cell>
          <cell r="N357" t="str">
            <v>Cancelleria e stampati</v>
          </cell>
          <cell r="O357">
            <v>103</v>
          </cell>
          <cell r="P357">
            <v>79</v>
          </cell>
        </row>
        <row r="358">
          <cell r="M358" t="str">
            <v>AB12</v>
          </cell>
          <cell r="N358" t="str">
            <v>Supporti informatici e materiale per EDP</v>
          </cell>
          <cell r="O358">
            <v>55</v>
          </cell>
          <cell r="P358">
            <v>31</v>
          </cell>
        </row>
        <row r="359">
          <cell r="M359" t="str">
            <v>AB12</v>
          </cell>
          <cell r="N359" t="str">
            <v>Materiale per manutenzioni e riparazioni immobili</v>
          </cell>
          <cell r="O359">
            <v>0</v>
          </cell>
          <cell r="P359">
            <v>0</v>
          </cell>
        </row>
        <row r="360">
          <cell r="M360" t="str">
            <v>AB12</v>
          </cell>
          <cell r="N360" t="str">
            <v>Materiale per manutenzioni e riparazioni mobili e macchine</v>
          </cell>
          <cell r="O360">
            <v>0</v>
          </cell>
          <cell r="P360">
            <v>0</v>
          </cell>
        </row>
        <row r="361">
          <cell r="M361" t="str">
            <v>AB12</v>
          </cell>
          <cell r="N361" t="str">
            <v>Materiale per manutenzioni e riparazioni attrezzature tecnico scientifico sanitarie</v>
          </cell>
          <cell r="O361">
            <v>0</v>
          </cell>
          <cell r="P361">
            <v>0</v>
          </cell>
        </row>
        <row r="362">
          <cell r="M362" t="str">
            <v>AB12</v>
          </cell>
          <cell r="N362" t="str">
            <v>Materiale per manutenzioni e riparazioni attrezzature tecnico economali</v>
          </cell>
          <cell r="O362">
            <v>12</v>
          </cell>
          <cell r="P362">
            <v>11</v>
          </cell>
        </row>
        <row r="363">
          <cell r="M363" t="str">
            <v>AB12</v>
          </cell>
          <cell r="N363" t="str">
            <v>Materiale per manutenzioni e riparazioni automezzi (sanitari e non)</v>
          </cell>
          <cell r="O363">
            <v>0</v>
          </cell>
          <cell r="P363">
            <v>0</v>
          </cell>
        </row>
        <row r="364">
          <cell r="M364" t="str">
            <v>AB12</v>
          </cell>
          <cell r="N364" t="str">
            <v>Materiale per manutenzioni e riparazioni - Altro</v>
          </cell>
          <cell r="O364">
            <v>0</v>
          </cell>
          <cell r="P364">
            <v>0</v>
          </cell>
        </row>
        <row r="365">
          <cell r="M365" t="str">
            <v>AB12</v>
          </cell>
          <cell r="N365" t="str">
            <v>Altri beni non sanitari </v>
          </cell>
          <cell r="O365">
            <v>5</v>
          </cell>
          <cell r="P365">
            <v>1</v>
          </cell>
        </row>
        <row r="366">
          <cell r="M366" t="str">
            <v>AB12</v>
          </cell>
          <cell r="N366" t="str">
            <v>Altri beni non sanitari da Asl/AO della Regione</v>
          </cell>
          <cell r="O366">
            <v>0</v>
          </cell>
          <cell r="P366">
            <v>0</v>
          </cell>
        </row>
        <row r="367">
          <cell r="M367" t="str">
            <v>AB14</v>
          </cell>
          <cell r="N367" t="str">
            <v>B.I.2.g) Acconti su forniture materiale non sanitario</v>
          </cell>
          <cell r="O367">
            <v>0</v>
          </cell>
          <cell r="P367">
            <v>0</v>
          </cell>
        </row>
        <row r="368">
          <cell r="N368" t="str">
            <v>B.II. Crediti</v>
          </cell>
          <cell r="O368">
            <v>152319</v>
          </cell>
          <cell r="P368">
            <v>164924</v>
          </cell>
          <cell r="Q368">
            <v>0</v>
          </cell>
          <cell r="R368">
            <v>0</v>
          </cell>
        </row>
        <row r="369">
          <cell r="N369" t="str">
            <v>B.II.1)  Crediti v/Stato</v>
          </cell>
          <cell r="O369">
            <v>6512</v>
          </cell>
          <cell r="P369">
            <v>9253</v>
          </cell>
          <cell r="Q369">
            <v>351</v>
          </cell>
          <cell r="R369">
            <v>9840</v>
          </cell>
        </row>
        <row r="370">
          <cell r="M370" t="str">
            <v>AB21a1</v>
          </cell>
          <cell r="N370" t="str">
            <v>B.II.1.a)  Crediti v/Stato per spesa corrente - Integrazione a norma del D.L.vo 56/2000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M371" t="str">
            <v>AB21a1</v>
          </cell>
          <cell r="N371" t="str">
            <v>B.II.1.b)  Crediti v/Stato per spesa corrente - FSN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N372" t="str">
            <v>B.II.1.c)  Crediti v/Stato per mobilità attiva extraregionale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M373" t="str">
            <v>AB21a2</v>
          </cell>
          <cell r="N373" t="str">
            <v>B.II.1.c.1)  Crediti v/Stato per mobilità attiva extraregionale pubblica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M374" t="str">
            <v>AB21a2</v>
          </cell>
          <cell r="N374" t="str">
            <v>B.II.1.c.2)  Crediti v/Stato per mobilità attiva extraregionale privata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M375" t="str">
            <v>AB21a2</v>
          </cell>
          <cell r="N375" t="str">
            <v>B.II.1.d)  Crediti v/Stato per mobilità attiva internazionale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M376" t="str">
            <v>AB21a1</v>
          </cell>
          <cell r="N376" t="str">
            <v>B.II.1.e)  Crediti v/Stato per acconto quota fabbisogno sanitario regionale standard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M377" t="str">
            <v>AB21a1</v>
          </cell>
          <cell r="N377" t="str">
            <v>B.II.1.f)  Crediti v/Stato per finanziamento sanitario aggiuntivo corrente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M378" t="str">
            <v>AB21a1</v>
          </cell>
          <cell r="N378" t="str">
            <v>B.II.1.g)   Crediti v/Stato per spesa corrente - altro</v>
          </cell>
          <cell r="O378">
            <v>109</v>
          </cell>
          <cell r="P378">
            <v>2</v>
          </cell>
          <cell r="Q378">
            <v>0</v>
          </cell>
          <cell r="R378">
            <v>0</v>
          </cell>
        </row>
        <row r="379">
          <cell r="M379" t="str">
            <v>AB21b</v>
          </cell>
          <cell r="N379" t="str">
            <v>B.II.1.h)  Crediti v/Stato per finanziamenti per investimenti</v>
          </cell>
          <cell r="O379">
            <v>0</v>
          </cell>
          <cell r="P379">
            <v>2457</v>
          </cell>
          <cell r="Q379">
            <v>0</v>
          </cell>
          <cell r="R379">
            <v>2457</v>
          </cell>
        </row>
        <row r="380">
          <cell r="N380" t="str">
            <v>B.II.1.i)  Crediti v/Stato per ricerca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M381" t="str">
            <v>AB21c1</v>
          </cell>
          <cell r="N381" t="str">
            <v>B.II.1.i.1)  Crediti v/Stato per ricerca corrente - Ministero della Salute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M382" t="str">
            <v>AB21c2</v>
          </cell>
          <cell r="N382" t="str">
            <v>B.II.1.i.2)  Crediti v/Stato per ricerca finalizzata - Ministero della Salute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M383" t="str">
            <v>AB21c3</v>
          </cell>
          <cell r="N383" t="str">
            <v>B.II.1.i.3)  Crediti v/Stato per ricerca - altre Amministrazioni centrali 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M384" t="str">
            <v>AB21c4</v>
          </cell>
          <cell r="N384" t="str">
            <v>B.II.1.i.4)  Crediti v/Stato per ricerca - finanziamenti per investimenti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M385" t="str">
            <v>AB21d</v>
          </cell>
          <cell r="N385" t="str">
            <v>B.II.1.l)  Crediti v/prefetture</v>
          </cell>
          <cell r="O385">
            <v>6403</v>
          </cell>
          <cell r="P385">
            <v>6794</v>
          </cell>
          <cell r="Q385">
            <v>351</v>
          </cell>
          <cell r="R385">
            <v>7383</v>
          </cell>
        </row>
        <row r="386">
          <cell r="N386" t="str">
            <v>B.II.2)  Crediti v/Regione</v>
          </cell>
          <cell r="O386">
            <v>75022</v>
          </cell>
          <cell r="P386">
            <v>88311</v>
          </cell>
          <cell r="Q386">
            <v>49582</v>
          </cell>
          <cell r="R386">
            <v>29776</v>
          </cell>
        </row>
        <row r="387">
          <cell r="N387" t="str">
            <v>B.II.2.a)  Crediti v/Regione o Provincia Autonoma per spesa corrente</v>
          </cell>
          <cell r="O387">
            <v>23700</v>
          </cell>
          <cell r="P387">
            <v>36557</v>
          </cell>
          <cell r="Q387">
            <v>17838</v>
          </cell>
          <cell r="R387">
            <v>27580</v>
          </cell>
        </row>
        <row r="388">
          <cell r="M388" t="str">
            <v>AB22a1a</v>
          </cell>
          <cell r="N388" t="str">
            <v>B.II.2.a.1)  Crediti v/Regione o Provincia Autonoma per spesa corrente - IRAP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M389" t="str">
            <v>AB22a1a</v>
          </cell>
          <cell r="N389" t="str">
            <v>B.II.2.a.2)  Crediti v/Regione o Provincia Autonoma per spesa corrente - Addizionale IRPEF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N390" t="str">
            <v>B.II.2.a.3)  Crediti v/Regione o Provincia Autonoma per quota FSR</v>
          </cell>
          <cell r="O390">
            <v>4995</v>
          </cell>
          <cell r="P390">
            <v>14681</v>
          </cell>
          <cell r="Q390">
            <v>4090</v>
          </cell>
          <cell r="R390">
            <v>21182</v>
          </cell>
        </row>
        <row r="391">
          <cell r="M391" t="str">
            <v>AB22a1a</v>
          </cell>
          <cell r="N391" t="str">
            <v>B.II.2.a.3.1) Crediti da Regione per Quota capitaria Sanitaria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M392" t="str">
            <v>AB22a1a</v>
          </cell>
          <cell r="N392" t="str">
            <v>B.II.2.a.3.2) Crediti da Regione per Quota capitaria A.S.S.I.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M393" t="str">
            <v>AB22a1a</v>
          </cell>
          <cell r="N393" t="str">
            <v>B.II.2.a.3.3) Crediti da Regione per Funzioni non tariffate</v>
          </cell>
          <cell r="O393">
            <v>4905</v>
          </cell>
          <cell r="P393">
            <v>4070</v>
          </cell>
          <cell r="Q393">
            <v>4070</v>
          </cell>
          <cell r="R393">
            <v>0</v>
          </cell>
        </row>
        <row r="394">
          <cell r="M394" t="str">
            <v>AB22a1a</v>
          </cell>
          <cell r="N394" t="str">
            <v>B.II.2.a.3.4) Crediti da Regione per Obiettivi di PSSR</v>
          </cell>
          <cell r="O394">
            <v>0</v>
          </cell>
          <cell r="P394">
            <v>10591</v>
          </cell>
          <cell r="Q394">
            <v>0</v>
          </cell>
          <cell r="R394">
            <v>21182</v>
          </cell>
        </row>
        <row r="395">
          <cell r="M395" t="str">
            <v>AB22a1a</v>
          </cell>
          <cell r="N395" t="str">
            <v>B.II.2.a.3.5) Crediti da Regione per Contributi vincolati da FSR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M396" t="str">
            <v>AB22a1a</v>
          </cell>
          <cell r="N396" t="str">
            <v>B.II.2.a.3.6) Crediti da Regione per Contributi vincolati extra FSR</v>
          </cell>
          <cell r="O396">
            <v>90</v>
          </cell>
          <cell r="P396">
            <v>20</v>
          </cell>
          <cell r="Q396">
            <v>20</v>
          </cell>
          <cell r="R396">
            <v>0</v>
          </cell>
        </row>
        <row r="397">
          <cell r="M397" t="str">
            <v>AB22a1a</v>
          </cell>
          <cell r="N397" t="str">
            <v>B.II.2.a.4)  Crediti v/Regione o Provincia Autonoma per mobilità attiva intraregionale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N398" t="str">
            <v>B.II.2.a.5)  Crediti v/Regione o Provincia Autonoma per mobilità attiva extraregionale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M399" t="str">
            <v>AB22a1a</v>
          </cell>
          <cell r="N399" t="str">
            <v>B.II.2.a.5.1)  Crediti v/Regione o Provincia Autonoma per mobilità attiva extraregionale A.Ospedaliere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M400" t="str">
            <v>AB22a1a</v>
          </cell>
          <cell r="N400" t="str">
            <v>B.II.2.a.5.2)  Crediti v/Regione o Provincia Autonoma per mobilità attiva extraregionale Fondazioni (anche pubbliche)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M401" t="str">
            <v>AB22a1a</v>
          </cell>
          <cell r="N401" t="str">
            <v>B.II.2.a.5.3)  Crediti v/Regione o Provincia Autonoma per mobilità attiva extraregionale a Privati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M402" t="str">
            <v>AB22a1a</v>
          </cell>
          <cell r="N402" t="str">
            <v>B.II.2.a.6)  Crediti v/Regione o Provincia Autonoma per acconto quota FSR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M403" t="str">
            <v>AB22a1b</v>
          </cell>
          <cell r="N403" t="str">
            <v>B.II.2.a.7)  Crediti v/Regione o Provincia Autonoma per finanziamento sanitario aggiuntivo corrente LEA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M404" t="str">
            <v>AB22a1c</v>
          </cell>
          <cell r="N404" t="str">
            <v>B.II.2.a.8)  Crediti v/Regione o Provincia Autonoma per finanziamento sanitario aggiuntivo corrente extra LEA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M405" t="str">
            <v>AB22a1d</v>
          </cell>
          <cell r="N405" t="str">
            <v>B.II.2.a.9)  Crediti v/Regione o Provincia Autonoma per spesa corrente - altro</v>
          </cell>
          <cell r="O405">
            <v>18705</v>
          </cell>
          <cell r="P405">
            <v>21876</v>
          </cell>
          <cell r="Q405">
            <v>13748</v>
          </cell>
          <cell r="R405">
            <v>6398</v>
          </cell>
        </row>
        <row r="406">
          <cell r="M406" t="str">
            <v>AB22a2</v>
          </cell>
          <cell r="N406" t="str">
            <v>B.II.2.a.10)  Crediti v/Regione o Provincia Autonoma per ricerca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N407" t="str">
            <v>B.II.2.b) Crediti v/Regione o Provincia Autonoma per versamenti a patrimonio netto</v>
          </cell>
          <cell r="O407">
            <v>51322</v>
          </cell>
          <cell r="P407">
            <v>51754</v>
          </cell>
          <cell r="Q407">
            <v>31744</v>
          </cell>
          <cell r="R407">
            <v>2196</v>
          </cell>
        </row>
        <row r="408">
          <cell r="M408" t="str">
            <v>AB22b1</v>
          </cell>
          <cell r="N408" t="str">
            <v>B.II.2.b.1) Crediti v/Regione o Provincia Autonoma per finanziamenti per investimenti</v>
          </cell>
          <cell r="O408">
            <v>51322</v>
          </cell>
          <cell r="P408">
            <v>51754</v>
          </cell>
          <cell r="Q408">
            <v>31744</v>
          </cell>
          <cell r="R408">
            <v>2196</v>
          </cell>
        </row>
        <row r="409">
          <cell r="M409" t="str">
            <v>AB22b2</v>
          </cell>
          <cell r="N409" t="str">
            <v>B.II.2.b.2) Crediti v/Regione o Provincia Autonoma per incremento fondo dotazione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M410" t="str">
            <v>AB22b3</v>
          </cell>
          <cell r="N410" t="str">
            <v>B.II.2.b.3) Crediti v/Regione o Provincia Autonoma per ripiano perdite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M411" t="str">
            <v>AB22b3</v>
          </cell>
          <cell r="N411" t="str">
            <v>B.II.2.b.4) Crediti v/Regione per copertura debiti al 31/12/2005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</row>
        <row r="412">
          <cell r="M412" t="str">
            <v>AB22b4</v>
          </cell>
          <cell r="N412" t="str">
            <v>B.II.2.b.5) Crediti v/Regione o Provincia Autonoma per ricostituzione risorse da investimenti es. precedenti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</row>
        <row r="413">
          <cell r="M413" t="str">
            <v>AB23</v>
          </cell>
          <cell r="N413" t="str">
            <v>B.II.3)  Crediti v/Comuni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</row>
        <row r="414">
          <cell r="N414" t="str">
            <v>B.II.4) Crediti v/Aziende sanitarie pubbliche</v>
          </cell>
          <cell r="O414">
            <v>55550</v>
          </cell>
          <cell r="P414">
            <v>46903</v>
          </cell>
          <cell r="Q414">
            <v>17337</v>
          </cell>
          <cell r="R414">
            <v>74876</v>
          </cell>
        </row>
        <row r="415">
          <cell r="N415" t="str">
            <v>B.II.4.a) Crediti v/Aziende sanitarie pubbliche della Regione</v>
          </cell>
          <cell r="O415">
            <v>54783</v>
          </cell>
          <cell r="P415">
            <v>46160</v>
          </cell>
          <cell r="Q415">
            <v>17309</v>
          </cell>
          <cell r="R415">
            <v>74226</v>
          </cell>
        </row>
        <row r="416">
          <cell r="N416" t="str">
            <v>B.II.4.a.1) Crediti v/Aziende sanitarie pubbliche della Regione - per mobilità in compensazione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M417" t="str">
            <v>AB24a3</v>
          </cell>
          <cell r="N417" t="str">
            <v>Crediti da Aziende Sanitarie Locali della Regione per mobilità intraregionale in compensazione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M418" t="str">
            <v>AB24a3</v>
          </cell>
          <cell r="N418" t="str">
            <v>Crediti da Agenzie Tutela Salute della Regione per mobilità intraregionale in compensazione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N419" t="str">
            <v>B.II.4.a.2) Crediti v/Aziende sanitarie pubbliche della Regione - per mobilità non in compensazione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M420" t="str">
            <v>AB24a3</v>
          </cell>
          <cell r="N420" t="str">
            <v>Crediti da Aziende Sanitarie Locali della Regione per mobilità non in compensazione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M421" t="str">
            <v>AB24a3</v>
          </cell>
          <cell r="N421" t="str">
            <v>Crediti da Agenzie Tutela Salute della Regione per mobilità non in compensazione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N422" t="str">
            <v>B.II.4.a.3) Crediti v/Aziende sanitarie pubbliche della Regione - per altre prestazioni</v>
          </cell>
          <cell r="O422">
            <v>54783</v>
          </cell>
          <cell r="P422">
            <v>46160</v>
          </cell>
          <cell r="Q422">
            <v>17309</v>
          </cell>
          <cell r="R422">
            <v>74226</v>
          </cell>
        </row>
        <row r="423">
          <cell r="M423" t="str">
            <v>AB24a3</v>
          </cell>
          <cell r="N423" t="str">
            <v>Crediti da Aziende Sanitarie Locali della Regione</v>
          </cell>
          <cell r="O423">
            <v>53870</v>
          </cell>
          <cell r="P423">
            <v>0</v>
          </cell>
          <cell r="Q423">
            <v>0</v>
          </cell>
          <cell r="R423">
            <v>0</v>
          </cell>
        </row>
        <row r="424">
          <cell r="M424" t="str">
            <v>AB24a3</v>
          </cell>
          <cell r="N424" t="str">
            <v>Crediti da Agenzie Tutela Salute della Regione</v>
          </cell>
          <cell r="O424">
            <v>0</v>
          </cell>
          <cell r="P424">
            <v>43453</v>
          </cell>
          <cell r="Q424">
            <v>16746</v>
          </cell>
          <cell r="R424">
            <v>69375</v>
          </cell>
        </row>
        <row r="425">
          <cell r="M425" t="str">
            <v>AB24a3</v>
          </cell>
          <cell r="N425" t="str">
            <v>Crediti da Aziende Ospedaliere della Regione</v>
          </cell>
          <cell r="O425">
            <v>671</v>
          </cell>
          <cell r="P425">
            <v>0</v>
          </cell>
          <cell r="Q425">
            <v>0</v>
          </cell>
          <cell r="R425">
            <v>0</v>
          </cell>
        </row>
        <row r="426">
          <cell r="M426" t="str">
            <v>AB24a3</v>
          </cell>
          <cell r="N426" t="str">
            <v>Crediti da Aziende Socio-Sanitarie Territoriali della Regione</v>
          </cell>
          <cell r="O426">
            <v>0</v>
          </cell>
          <cell r="P426">
            <v>2381</v>
          </cell>
          <cell r="Q426">
            <v>550</v>
          </cell>
          <cell r="R426">
            <v>4212</v>
          </cell>
        </row>
        <row r="427">
          <cell r="M427" t="str">
            <v>AB24a3</v>
          </cell>
          <cell r="N427" t="str">
            <v>Crediti da IRCCS e Fondazioni di diritto pubblico della Regione</v>
          </cell>
          <cell r="O427">
            <v>242</v>
          </cell>
          <cell r="P427">
            <v>326</v>
          </cell>
          <cell r="Q427">
            <v>13</v>
          </cell>
          <cell r="R427">
            <v>639</v>
          </cell>
        </row>
        <row r="428">
          <cell r="M428" t="str">
            <v>AB24a1</v>
          </cell>
          <cell r="N428" t="str">
            <v>B.II.4.a.4) Crediti v/ ATS per operazioni di conferimento/scorporo LR23/2015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M429" t="str">
            <v>AB24a2</v>
          </cell>
          <cell r="N429" t="str">
            <v>B.II.4.a.5) Crediti v/ ASST per operazioni di conferimento/scorporo LR23/2015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M430" t="str">
            <v>AB24a3</v>
          </cell>
          <cell r="N430" t="str">
            <v>B.II.4.b) Acconto quota FSR da distribuire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M431" t="str">
            <v>AB24b</v>
          </cell>
          <cell r="N431" t="str">
            <v>B.II.4.c) Crediti v/Aziende sanitarie pubbliche Extraregione per Mobilità Attiva non in compensazione / Altre prestazioni</v>
          </cell>
          <cell r="O431">
            <v>767</v>
          </cell>
          <cell r="P431">
            <v>743</v>
          </cell>
          <cell r="Q431">
            <v>28</v>
          </cell>
          <cell r="R431">
            <v>650</v>
          </cell>
        </row>
        <row r="432">
          <cell r="M432" t="str">
            <v>AB25</v>
          </cell>
          <cell r="N432" t="str">
            <v>B.II.5) Crediti v/Società partecipate e/o enti dipendenti dalla Regione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</row>
        <row r="433">
          <cell r="N433" t="str">
            <v>B.II.5.a) Crediti v/Enti Regionali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N434" t="str">
            <v>Crediti v/Arpa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N435" t="str">
            <v>Crediti v/Altri enti regionali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</row>
        <row r="436">
          <cell r="N436" t="str">
            <v>B.II.5.b) Crediti v/sperimentazioni gestionali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N437" t="str">
            <v>B.II.5.c) Crediti v/società controllate e collegate (partecipate)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M438" t="str">
            <v>AB26</v>
          </cell>
          <cell r="N438" t="str">
            <v>B.II.6)  Crediti v/Erario</v>
          </cell>
          <cell r="O438">
            <v>1125</v>
          </cell>
          <cell r="P438">
            <v>1150</v>
          </cell>
          <cell r="Q438">
            <v>0</v>
          </cell>
          <cell r="R438">
            <v>2300</v>
          </cell>
        </row>
        <row r="439">
          <cell r="N439" t="str">
            <v>B.II.7) Crediti v/Altri</v>
          </cell>
          <cell r="O439">
            <v>14110</v>
          </cell>
          <cell r="P439">
            <v>19307</v>
          </cell>
          <cell r="Q439">
            <v>1343</v>
          </cell>
          <cell r="R439">
            <v>36732</v>
          </cell>
        </row>
        <row r="440">
          <cell r="M440" t="str">
            <v>AB27</v>
          </cell>
          <cell r="N440" t="str">
            <v>B.II.7.a) Crediti v/clienti privati</v>
          </cell>
          <cell r="O440">
            <v>11398</v>
          </cell>
          <cell r="P440">
            <v>15719</v>
          </cell>
          <cell r="Q440">
            <v>1237</v>
          </cell>
          <cell r="R440">
            <v>29662</v>
          </cell>
        </row>
        <row r="441">
          <cell r="M441" t="str">
            <v>AB27</v>
          </cell>
          <cell r="N441" t="str">
            <v>B.II.7.b) Crediti v/gestioni liquidatorie / stralcio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M442" t="str">
            <v>AB27</v>
          </cell>
          <cell r="N442" t="str">
            <v>B.II.7.c) Crediti v/altri soggetti pubblici</v>
          </cell>
          <cell r="O442">
            <v>2603</v>
          </cell>
          <cell r="P442">
            <v>3479</v>
          </cell>
          <cell r="Q442">
            <v>0</v>
          </cell>
          <cell r="R442">
            <v>6958</v>
          </cell>
        </row>
        <row r="443">
          <cell r="M443" t="str">
            <v>AB27</v>
          </cell>
          <cell r="N443" t="str">
            <v>B.II.7.d) Crediti v/altri soggetti pubblici per ricerca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N444" t="str">
            <v>B.II.7.e) Altri crediti diversi</v>
          </cell>
          <cell r="O444">
            <v>109</v>
          </cell>
          <cell r="P444">
            <v>109</v>
          </cell>
          <cell r="Q444">
            <v>106</v>
          </cell>
          <cell r="R444">
            <v>112</v>
          </cell>
        </row>
        <row r="445">
          <cell r="M445" t="str">
            <v>AB27</v>
          </cell>
          <cell r="N445" t="str">
            <v>B.II.7.e.1) Altri crediti diversi - V/Terzi</v>
          </cell>
          <cell r="O445">
            <v>109</v>
          </cell>
          <cell r="P445">
            <v>109</v>
          </cell>
          <cell r="Q445">
            <v>106</v>
          </cell>
          <cell r="R445">
            <v>112</v>
          </cell>
        </row>
        <row r="446">
          <cell r="N446" t="str">
            <v>Crediti v/clienti privati per anticipi mobilità attiva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</row>
        <row r="447">
          <cell r="N447" t="str">
            <v>Altri Crediti diversi</v>
          </cell>
          <cell r="O447">
            <v>109</v>
          </cell>
          <cell r="P447">
            <v>109</v>
          </cell>
          <cell r="Q447">
            <v>106</v>
          </cell>
          <cell r="R447">
            <v>112</v>
          </cell>
        </row>
        <row r="448">
          <cell r="N448" t="str">
            <v>B.II.7.e.2) Altri crediti diversi - V/Gestioni interne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N449" t="str">
            <v>Crediti da Bilancio Sanitario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</row>
        <row r="450">
          <cell r="N450" t="str">
            <v>Crediti da Bilancio A.S.S.I.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</row>
        <row r="451">
          <cell r="N451" t="str">
            <v>Crediti da Bilancio Sociale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</row>
        <row r="452">
          <cell r="N452" t="str">
            <v>Crediti da Bilancio Ricerca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</row>
        <row r="453">
          <cell r="N453" t="str">
            <v>B.III.  Attività finanziarie che non costituiscono immobilizzazioni</v>
          </cell>
          <cell r="O453">
            <v>0</v>
          </cell>
          <cell r="P453">
            <v>0</v>
          </cell>
        </row>
        <row r="454">
          <cell r="M454" t="str">
            <v>AB31</v>
          </cell>
          <cell r="N454" t="str">
            <v>Partecipazioni in imprese controllate</v>
          </cell>
          <cell r="O454">
            <v>0</v>
          </cell>
          <cell r="P454">
            <v>0</v>
          </cell>
        </row>
        <row r="455">
          <cell r="M455" t="str">
            <v>AB31</v>
          </cell>
          <cell r="N455" t="str">
            <v>Partecipazioni in imprese collegate</v>
          </cell>
          <cell r="O455">
            <v>0</v>
          </cell>
          <cell r="P455">
            <v>0</v>
          </cell>
        </row>
        <row r="456">
          <cell r="M456" t="str">
            <v>AB31</v>
          </cell>
          <cell r="N456" t="str">
            <v>Partecipazioni in altre imprese</v>
          </cell>
          <cell r="O456">
            <v>0</v>
          </cell>
          <cell r="P456">
            <v>0</v>
          </cell>
        </row>
        <row r="457">
          <cell r="M457" t="str">
            <v>AB32</v>
          </cell>
          <cell r="N457" t="str">
            <v>Altri titoli (diversi dalle partecipazioni)</v>
          </cell>
          <cell r="O457">
            <v>0</v>
          </cell>
          <cell r="P457">
            <v>0</v>
          </cell>
        </row>
        <row r="458">
          <cell r="N458" t="str">
            <v>B.IV. Disponibilità liquide</v>
          </cell>
          <cell r="O458">
            <v>141132</v>
          </cell>
          <cell r="P458">
            <v>140001</v>
          </cell>
        </row>
        <row r="459">
          <cell r="M459" t="str">
            <v>AB41</v>
          </cell>
          <cell r="N459" t="str">
            <v>Cassa</v>
          </cell>
          <cell r="O459">
            <v>8</v>
          </cell>
          <cell r="P459">
            <v>15</v>
          </cell>
        </row>
        <row r="460">
          <cell r="M460" t="str">
            <v>AB42</v>
          </cell>
          <cell r="N460" t="str">
            <v>Istituto tesoriere</v>
          </cell>
          <cell r="O460">
            <v>0</v>
          </cell>
          <cell r="P460">
            <v>0</v>
          </cell>
        </row>
        <row r="461">
          <cell r="M461" t="str">
            <v>AB43</v>
          </cell>
          <cell r="N461" t="str">
            <v>Tesoreria Unica</v>
          </cell>
          <cell r="O461">
            <v>141062</v>
          </cell>
          <cell r="P461">
            <v>139946</v>
          </cell>
        </row>
        <row r="462">
          <cell r="M462" t="str">
            <v>AB44</v>
          </cell>
          <cell r="N462" t="str">
            <v>Conto corrente postale</v>
          </cell>
          <cell r="O462">
            <v>62</v>
          </cell>
          <cell r="P462">
            <v>40</v>
          </cell>
        </row>
        <row r="463">
          <cell r="N463" t="str">
            <v>C) RATEI E RISCONTI ATTIVI</v>
          </cell>
          <cell r="O463">
            <v>3840</v>
          </cell>
          <cell r="P463">
            <v>941</v>
          </cell>
        </row>
        <row r="464">
          <cell r="M464" t="str">
            <v>AC1</v>
          </cell>
          <cell r="N464" t="str">
            <v>C.I Ratei attivi</v>
          </cell>
          <cell r="O464">
            <v>2583</v>
          </cell>
          <cell r="P464">
            <v>616</v>
          </cell>
        </row>
        <row r="465">
          <cell r="N465" t="str">
            <v>C.I.1) Ratei attivi v/terzi</v>
          </cell>
          <cell r="O465">
            <v>598</v>
          </cell>
          <cell r="P465">
            <v>616</v>
          </cell>
        </row>
        <row r="466">
          <cell r="N466" t="str">
            <v>C.I.2) Ratei attivi v/Aziende sanitarie pubbliche della Regione</v>
          </cell>
          <cell r="O466">
            <v>1985</v>
          </cell>
          <cell r="P466">
            <v>0</v>
          </cell>
        </row>
        <row r="467">
          <cell r="N467" t="str">
            <v>Degenze in corso al 31/12</v>
          </cell>
          <cell r="O467">
            <v>1985</v>
          </cell>
          <cell r="P467">
            <v>0</v>
          </cell>
        </row>
        <row r="468">
          <cell r="N468" t="str">
            <v>Ratei attivi verso Asl/Ao/Fondazioni della Regione</v>
          </cell>
          <cell r="O468">
            <v>0</v>
          </cell>
          <cell r="P468">
            <v>0</v>
          </cell>
        </row>
        <row r="469">
          <cell r="N469" t="str">
            <v>Ratei attivi verso ats/asst/Fondazioni della Regione</v>
          </cell>
          <cell r="O469">
            <v>0</v>
          </cell>
          <cell r="P469">
            <v>0</v>
          </cell>
        </row>
        <row r="470">
          <cell r="M470" t="str">
            <v>AC2</v>
          </cell>
          <cell r="N470" t="str">
            <v>C.II Risconti attivi</v>
          </cell>
          <cell r="O470">
            <v>1257</v>
          </cell>
          <cell r="P470">
            <v>325</v>
          </cell>
        </row>
        <row r="471">
          <cell r="N471" t="str">
            <v>C.II.1) Risconti attivi v/terzi</v>
          </cell>
          <cell r="O471">
            <v>1257</v>
          </cell>
          <cell r="P471">
            <v>325</v>
          </cell>
        </row>
        <row r="472">
          <cell r="N472" t="str">
            <v>C.II.2) Risconti attivi v/Aziende sanitarie pubbliche della Regione</v>
          </cell>
          <cell r="O472">
            <v>0</v>
          </cell>
          <cell r="P472">
            <v>0</v>
          </cell>
        </row>
        <row r="473">
          <cell r="N473" t="str">
            <v>D) CONTI D’ORDINE</v>
          </cell>
          <cell r="O473">
            <v>18282</v>
          </cell>
          <cell r="P473">
            <v>18195</v>
          </cell>
        </row>
        <row r="474">
          <cell r="M474" t="str">
            <v>AD1</v>
          </cell>
          <cell r="N474" t="str">
            <v>D.I) Canoni di leasing ancora da pagare</v>
          </cell>
          <cell r="O474">
            <v>0</v>
          </cell>
          <cell r="P474">
            <v>0</v>
          </cell>
        </row>
        <row r="475">
          <cell r="M475" t="str">
            <v>AD2</v>
          </cell>
          <cell r="N475" t="str">
            <v>D.II) Depositi cauzionali</v>
          </cell>
          <cell r="O475">
            <v>1776</v>
          </cell>
          <cell r="P475">
            <v>1776</v>
          </cell>
        </row>
        <row r="476">
          <cell r="M476" t="str">
            <v>AD3</v>
          </cell>
          <cell r="N476" t="str">
            <v>D.III) Beni in comodato</v>
          </cell>
          <cell r="O476">
            <v>14742</v>
          </cell>
          <cell r="P476">
            <v>14864</v>
          </cell>
        </row>
        <row r="477">
          <cell r="M477" t="str">
            <v>AD4</v>
          </cell>
          <cell r="N477" t="str">
            <v>D.IV) Altri conti d'ordine</v>
          </cell>
          <cell r="O477">
            <v>1764</v>
          </cell>
          <cell r="P477">
            <v>1555</v>
          </cell>
        </row>
        <row r="478">
          <cell r="N478" t="str">
            <v>Garanzie prestate</v>
          </cell>
          <cell r="O478">
            <v>0</v>
          </cell>
          <cell r="P478">
            <v>0</v>
          </cell>
        </row>
        <row r="479">
          <cell r="N479" t="str">
            <v>Garanzie prestate: di cui fidejussioni</v>
          </cell>
          <cell r="O479">
            <v>0</v>
          </cell>
          <cell r="P479">
            <v>0</v>
          </cell>
        </row>
        <row r="480">
          <cell r="N480" t="str">
            <v>Garanzie prestate: di cui avalli</v>
          </cell>
          <cell r="O480">
            <v>0</v>
          </cell>
          <cell r="P480">
            <v>0</v>
          </cell>
        </row>
        <row r="481">
          <cell r="N481" t="str">
            <v>Garanzie prestate: di cui altre garanzie personali e reali</v>
          </cell>
          <cell r="O481">
            <v>0</v>
          </cell>
          <cell r="P481">
            <v>0</v>
          </cell>
        </row>
        <row r="482">
          <cell r="N482" t="str">
            <v>Garanzie ricevute</v>
          </cell>
          <cell r="O482">
            <v>0</v>
          </cell>
          <cell r="P482">
            <v>0</v>
          </cell>
        </row>
        <row r="483">
          <cell r="N483" t="str">
            <v>Garanzie ricevute: di cui fidejussioni</v>
          </cell>
          <cell r="O483">
            <v>0</v>
          </cell>
          <cell r="P483">
            <v>0</v>
          </cell>
        </row>
        <row r="484">
          <cell r="N484" t="str">
            <v>Garanzie ricevute: di cui avalli</v>
          </cell>
          <cell r="O484">
            <v>0</v>
          </cell>
          <cell r="P484">
            <v>0</v>
          </cell>
        </row>
        <row r="485">
          <cell r="N485" t="str">
            <v>Garanzie ricevute: di cui altre garanzie personali e reali</v>
          </cell>
          <cell r="O485">
            <v>1764</v>
          </cell>
          <cell r="P485">
            <v>1555</v>
          </cell>
        </row>
        <row r="486">
          <cell r="N486" t="str">
            <v>Beni in contenzioso</v>
          </cell>
          <cell r="O486">
            <v>0</v>
          </cell>
          <cell r="P486">
            <v>0</v>
          </cell>
        </row>
        <row r="487">
          <cell r="N487" t="str">
            <v>Altri impegni assunti</v>
          </cell>
          <cell r="O487">
            <v>0</v>
          </cell>
          <cell r="P487">
            <v>0</v>
          </cell>
        </row>
        <row r="488">
          <cell r="N488" t="str">
            <v>di cui contratti in service</v>
          </cell>
          <cell r="O488">
            <v>0</v>
          </cell>
          <cell r="P488">
            <v>0</v>
          </cell>
        </row>
        <row r="489">
          <cell r="N489" t="str">
            <v>di cui conto visione</v>
          </cell>
          <cell r="O489">
            <v>0</v>
          </cell>
          <cell r="P489">
            <v>0</v>
          </cell>
        </row>
        <row r="490">
          <cell r="N490" t="str">
            <v>di cui impegni contrattuali pluriennali</v>
          </cell>
          <cell r="O490">
            <v>0</v>
          </cell>
          <cell r="P490">
            <v>0</v>
          </cell>
        </row>
        <row r="491">
          <cell r="N491" t="str">
            <v>di cui altro</v>
          </cell>
          <cell r="O491">
            <v>0</v>
          </cell>
          <cell r="P491">
            <v>0</v>
          </cell>
        </row>
        <row r="492">
          <cell r="N492" t="str">
            <v>PASSIVITA’.</v>
          </cell>
          <cell r="O492">
            <v>1005388</v>
          </cell>
          <cell r="P492">
            <v>1000847</v>
          </cell>
        </row>
        <row r="493">
          <cell r="N493" t="str">
            <v>A) PATRIMONIO NETTO</v>
          </cell>
          <cell r="O493">
            <v>720093</v>
          </cell>
          <cell r="P493">
            <v>724563</v>
          </cell>
        </row>
        <row r="494">
          <cell r="M494" t="str">
            <v>PA1</v>
          </cell>
          <cell r="N494" t="str">
            <v>A.I) FONDO DI DOTAZIONE</v>
          </cell>
          <cell r="O494">
            <v>8617</v>
          </cell>
          <cell r="P494">
            <v>12904</v>
          </cell>
        </row>
        <row r="495">
          <cell r="N495" t="str">
            <v>A.II) FINANZIAMENTI PER INVESTIMENTI</v>
          </cell>
          <cell r="O495">
            <v>113582</v>
          </cell>
          <cell r="P495">
            <v>117811</v>
          </cell>
        </row>
        <row r="496">
          <cell r="M496" t="str">
            <v>PA21</v>
          </cell>
          <cell r="N496" t="str">
            <v>A.II.1) Finanziamenti per beni di prima dotazione</v>
          </cell>
          <cell r="O496">
            <v>28262</v>
          </cell>
          <cell r="P496">
            <v>26670</v>
          </cell>
        </row>
        <row r="497">
          <cell r="N497" t="str">
            <v>A.II.2) Finanziamenti da Stato per investimenti</v>
          </cell>
          <cell r="O497">
            <v>19007</v>
          </cell>
          <cell r="P497">
            <v>20238</v>
          </cell>
        </row>
        <row r="498">
          <cell r="M498" t="str">
            <v>PA22a</v>
          </cell>
          <cell r="N498" t="str">
            <v>A.II.2.a) Finanziamenti da Stato per investimenti - ex art. 20 legge 67/88</v>
          </cell>
          <cell r="O498">
            <v>0</v>
          </cell>
          <cell r="P498">
            <v>0</v>
          </cell>
        </row>
        <row r="499">
          <cell r="M499" t="str">
            <v>PA22b</v>
          </cell>
          <cell r="N499" t="str">
            <v>A.II.2.b) Finanziamenti da Stato per investimenti - ricerca</v>
          </cell>
          <cell r="O499">
            <v>0</v>
          </cell>
          <cell r="P499">
            <v>0</v>
          </cell>
        </row>
        <row r="500">
          <cell r="M500" t="str">
            <v>PA22c</v>
          </cell>
          <cell r="N500" t="str">
            <v>A.II.2.c) Finanziamenti da Stato per investimenti - altro</v>
          </cell>
          <cell r="O500">
            <v>19007</v>
          </cell>
          <cell r="P500">
            <v>20238</v>
          </cell>
        </row>
        <row r="501">
          <cell r="M501" t="str">
            <v>PA23</v>
          </cell>
          <cell r="N501" t="str">
            <v>A.II.3) Finanziamenti da Regione per investimenti</v>
          </cell>
          <cell r="O501">
            <v>62542</v>
          </cell>
          <cell r="P501">
            <v>64584</v>
          </cell>
        </row>
        <row r="502">
          <cell r="M502" t="str">
            <v>PA24</v>
          </cell>
          <cell r="N502" t="str">
            <v>A.II.4) Finanziamenti da altri soggetti pubblici per investimenti</v>
          </cell>
          <cell r="O502">
            <v>0</v>
          </cell>
          <cell r="P502">
            <v>0</v>
          </cell>
        </row>
        <row r="503">
          <cell r="M503" t="str">
            <v>PA25</v>
          </cell>
          <cell r="N503" t="str">
            <v>A.II.5) Finanziamenti per investimenti da rettifica contributi in conto esercizio</v>
          </cell>
          <cell r="O503">
            <v>3771</v>
          </cell>
          <cell r="P503">
            <v>6319</v>
          </cell>
        </row>
        <row r="504">
          <cell r="M504" t="str">
            <v>PA3</v>
          </cell>
          <cell r="N504" t="str">
            <v>A.III) RISERVE DA DONAZIONI E LASCITI VINCOLATI AD INVESTIMENTI</v>
          </cell>
          <cell r="O504">
            <v>360011</v>
          </cell>
          <cell r="P504">
            <v>356411</v>
          </cell>
        </row>
        <row r="505">
          <cell r="M505" t="str">
            <v>PA4</v>
          </cell>
          <cell r="N505" t="str">
            <v>A.IV) ALTRE RISERVE</v>
          </cell>
          <cell r="O505">
            <v>237883</v>
          </cell>
          <cell r="P505">
            <v>237437</v>
          </cell>
        </row>
        <row r="506">
          <cell r="N506" t="str">
            <v>A.IV.1) Riserve da rivalutazioni</v>
          </cell>
          <cell r="O506">
            <v>0</v>
          </cell>
          <cell r="P506">
            <v>0</v>
          </cell>
        </row>
        <row r="507">
          <cell r="N507" t="str">
            <v>A.IV.2) Riserve da plusvalenze da reinvestire</v>
          </cell>
          <cell r="O507">
            <v>206070</v>
          </cell>
          <cell r="P507">
            <v>205624</v>
          </cell>
        </row>
        <row r="508">
          <cell r="N508" t="str">
            <v>A.IV.3) Contributi da reinvestire</v>
          </cell>
          <cell r="O508">
            <v>0</v>
          </cell>
          <cell r="P508">
            <v>0</v>
          </cell>
        </row>
        <row r="509">
          <cell r="N509" t="str">
            <v>A.IV.4) Riserve da utili di esercizio destinati ad investimenti</v>
          </cell>
          <cell r="O509">
            <v>0</v>
          </cell>
          <cell r="P509">
            <v>0</v>
          </cell>
        </row>
        <row r="510">
          <cell r="N510" t="str">
            <v>A.IV.5) Riserve diverse</v>
          </cell>
          <cell r="O510">
            <v>31813</v>
          </cell>
          <cell r="P510">
            <v>31813</v>
          </cell>
        </row>
        <row r="511">
          <cell r="M511" t="str">
            <v>PA5</v>
          </cell>
          <cell r="N511" t="str">
            <v>A.V) CONTRIBUTI PER RIPIANO PERDITE</v>
          </cell>
          <cell r="O511">
            <v>0</v>
          </cell>
          <cell r="P511">
            <v>0</v>
          </cell>
        </row>
        <row r="512">
          <cell r="N512" t="str">
            <v>A.V.1) Contributi per copertura debiti al 31/12/2005</v>
          </cell>
          <cell r="O512">
            <v>0</v>
          </cell>
          <cell r="P512">
            <v>0</v>
          </cell>
        </row>
        <row r="513">
          <cell r="N513" t="str">
            <v>A.V.2) Contributi per ricostituzione risorse da investimenti esercizi precedenti</v>
          </cell>
          <cell r="O513">
            <v>0</v>
          </cell>
          <cell r="P513">
            <v>0</v>
          </cell>
        </row>
        <row r="514">
          <cell r="N514" t="str">
            <v>A.V.3) Altro</v>
          </cell>
          <cell r="O514">
            <v>0</v>
          </cell>
          <cell r="P514">
            <v>0</v>
          </cell>
        </row>
        <row r="515">
          <cell r="M515" t="str">
            <v>PA6</v>
          </cell>
          <cell r="N515" t="str">
            <v>A.VI) UTILI (PERDITE) PORTATI A NUOVO</v>
          </cell>
          <cell r="O515">
            <v>0</v>
          </cell>
          <cell r="P515">
            <v>0</v>
          </cell>
        </row>
        <row r="516">
          <cell r="M516" t="str">
            <v>PA7</v>
          </cell>
          <cell r="N516" t="str">
            <v>A.VII) UTILE (PERDITA) D'ESERCIZIO</v>
          </cell>
          <cell r="O516">
            <v>0</v>
          </cell>
          <cell r="P516">
            <v>0</v>
          </cell>
        </row>
        <row r="517">
          <cell r="N517" t="str">
            <v>B) FONDI PER RISCHI ED ONERI</v>
          </cell>
          <cell r="O517">
            <v>39713</v>
          </cell>
          <cell r="P517">
            <v>36941</v>
          </cell>
        </row>
        <row r="518">
          <cell r="M518" t="str">
            <v>PB1</v>
          </cell>
          <cell r="N518" t="str">
            <v>B.I)  Fondi per imposte, anche differite</v>
          </cell>
          <cell r="O518">
            <v>0</v>
          </cell>
          <cell r="P518">
            <v>0</v>
          </cell>
        </row>
        <row r="519">
          <cell r="N519" t="str">
            <v>Fondi per imposte</v>
          </cell>
          <cell r="O519">
            <v>0</v>
          </cell>
          <cell r="P519">
            <v>0</v>
          </cell>
        </row>
        <row r="520">
          <cell r="N520" t="str">
            <v>Altri fondi per imposte</v>
          </cell>
          <cell r="O520">
            <v>0</v>
          </cell>
          <cell r="P520">
            <v>0</v>
          </cell>
        </row>
        <row r="521">
          <cell r="M521" t="str">
            <v>PB2</v>
          </cell>
          <cell r="N521" t="str">
            <v>B.II)  Fondi per rischi</v>
          </cell>
          <cell r="O521">
            <v>15348</v>
          </cell>
          <cell r="P521">
            <v>14710</v>
          </cell>
        </row>
        <row r="522">
          <cell r="N522" t="str">
            <v>B.II.1) Fondo rischi per cause civili ed oneri processuali</v>
          </cell>
          <cell r="O522">
            <v>2841</v>
          </cell>
          <cell r="P522">
            <v>0</v>
          </cell>
        </row>
        <row r="523">
          <cell r="N523" t="str">
            <v>B.II.2) Fondo rischi per contenzioso personale dipendente</v>
          </cell>
          <cell r="O523">
            <v>400</v>
          </cell>
          <cell r="P523">
            <v>400</v>
          </cell>
        </row>
        <row r="524">
          <cell r="N524" t="str">
            <v>B.II.3) Fondo rischi connessi all'acquisto di prestazioni sanitarie da privato</v>
          </cell>
          <cell r="O524">
            <v>0</v>
          </cell>
          <cell r="P524">
            <v>0</v>
          </cell>
        </row>
        <row r="525">
          <cell r="N525" t="str">
            <v>B.II.4) Fondo rischi per copertura diretta dei rischi (autoassicurazione)</v>
          </cell>
          <cell r="O525">
            <v>6452</v>
          </cell>
          <cell r="P525">
            <v>8655</v>
          </cell>
        </row>
        <row r="526">
          <cell r="N526" t="str">
            <v>B.II.5) Altri fondi rischi</v>
          </cell>
          <cell r="O526">
            <v>5655</v>
          </cell>
          <cell r="P526">
            <v>5655</v>
          </cell>
        </row>
        <row r="527">
          <cell r="M527" t="str">
            <v>PB3</v>
          </cell>
          <cell r="N527" t="str">
            <v>B.III)  Fondi da distribuire</v>
          </cell>
          <cell r="O527">
            <v>0</v>
          </cell>
          <cell r="P527">
            <v>0</v>
          </cell>
        </row>
        <row r="528">
          <cell r="N528" t="str">
            <v>B.III.1) FSR indistinto da distribuire</v>
          </cell>
          <cell r="O528">
            <v>0</v>
          </cell>
          <cell r="P528">
            <v>0</v>
          </cell>
        </row>
        <row r="529">
          <cell r="N529" t="str">
            <v>B.III.2) FSR vincolato da distribuire</v>
          </cell>
          <cell r="O529">
            <v>0</v>
          </cell>
          <cell r="P529">
            <v>0</v>
          </cell>
        </row>
        <row r="530">
          <cell r="N530" t="str">
            <v>B.III.3) Fondo per ripiano disavanzi pregressi</v>
          </cell>
          <cell r="O530">
            <v>0</v>
          </cell>
          <cell r="P530">
            <v>0</v>
          </cell>
        </row>
        <row r="531">
          <cell r="N531" t="str">
            <v>B.III.4) Fondo finanziamento sanitario aggiuntivo corrente LEA</v>
          </cell>
          <cell r="O531">
            <v>0</v>
          </cell>
          <cell r="P531">
            <v>0</v>
          </cell>
        </row>
        <row r="532">
          <cell r="N532" t="str">
            <v>B.III.5) Fondo finanziamento sanitario aggiuntivo corrente extra LEA</v>
          </cell>
          <cell r="O532">
            <v>0</v>
          </cell>
          <cell r="P532">
            <v>0</v>
          </cell>
        </row>
        <row r="533">
          <cell r="N533" t="str">
            <v>B.III.6) Fondo finanziamento per ricerca</v>
          </cell>
          <cell r="O533">
            <v>0</v>
          </cell>
          <cell r="P533">
            <v>0</v>
          </cell>
        </row>
        <row r="534">
          <cell r="N534" t="str">
            <v>B.III.7) Fondo finanziamento per investimenti</v>
          </cell>
          <cell r="O534">
            <v>0</v>
          </cell>
          <cell r="P534">
            <v>0</v>
          </cell>
        </row>
        <row r="535">
          <cell r="M535" t="str">
            <v>PB4</v>
          </cell>
          <cell r="N535" t="str">
            <v>B.IV)  Quote inutilizzate contributi</v>
          </cell>
          <cell r="O535">
            <v>7284</v>
          </cell>
          <cell r="P535">
            <v>6983</v>
          </cell>
        </row>
        <row r="536">
          <cell r="N536" t="str">
            <v>B.IV.1) Quote inutilizzate contributi da Regione o Prov. Aut. per quota F.S. vincolato</v>
          </cell>
          <cell r="O536">
            <v>1787</v>
          </cell>
          <cell r="P536">
            <v>947</v>
          </cell>
        </row>
        <row r="537">
          <cell r="N537" t="str">
            <v>Quote inutilizzate contributi da Regione o Prov. Aut. per quota F.S. indistinto</v>
          </cell>
          <cell r="O537">
            <v>780</v>
          </cell>
          <cell r="P537">
            <v>286</v>
          </cell>
        </row>
        <row r="538">
          <cell r="N538" t="str">
            <v>Quote inutilizzate contributi da Regione o Prov. Aut. per quota F.S. vincolato</v>
          </cell>
          <cell r="O538">
            <v>960</v>
          </cell>
          <cell r="P538">
            <v>608</v>
          </cell>
        </row>
        <row r="539">
          <cell r="N539" t="str">
            <v>Quote inutilizzate contributi vincolati dell'esercizio da Asl/Ao/Fondazioni per quota FSR Indistinto</v>
          </cell>
          <cell r="O539">
            <v>0</v>
          </cell>
          <cell r="P539">
            <v>0</v>
          </cell>
        </row>
        <row r="540">
          <cell r="N540" t="str">
            <v>Quote inutilizzate contributi vincolati dell'esercizio da Asl/Ao/Fondazioni per quota FSR Vincolato</v>
          </cell>
          <cell r="O540">
            <v>47</v>
          </cell>
          <cell r="P540">
            <v>53</v>
          </cell>
        </row>
        <row r="541">
          <cell r="N541" t="str">
            <v>B.IV.2) Quote inutilizzate contributi vincolati da soggetti pubblici (extra fondo)</v>
          </cell>
          <cell r="O541">
            <v>166</v>
          </cell>
          <cell r="P541">
            <v>75</v>
          </cell>
        </row>
        <row r="542">
          <cell r="N542" t="str">
            <v>B.IV.3) Quote inutilizzate contributi per ricerca</v>
          </cell>
          <cell r="O542">
            <v>0</v>
          </cell>
          <cell r="P542">
            <v>0</v>
          </cell>
        </row>
        <row r="543">
          <cell r="N543" t="str">
            <v>Quote inutilizzate contributi vincolati dell'esercizio  per ricerca da Ministero</v>
          </cell>
          <cell r="O543">
            <v>0</v>
          </cell>
          <cell r="P543">
            <v>0</v>
          </cell>
        </row>
        <row r="544">
          <cell r="N544" t="str">
            <v>Quote inutilizzate contributi vincolati dell'esercizio  per ricerca da Regione</v>
          </cell>
          <cell r="O544">
            <v>0</v>
          </cell>
          <cell r="P544">
            <v>0</v>
          </cell>
        </row>
        <row r="545">
          <cell r="N545" t="str">
            <v>Quote inutilizzate contributi vincolati dell'esercizio  per ricerca da Asl/Ao/Fondazioni</v>
          </cell>
          <cell r="O545">
            <v>0</v>
          </cell>
          <cell r="P545">
            <v>0</v>
          </cell>
        </row>
        <row r="546">
          <cell r="N546" t="str">
            <v>Quote inutilizzate contributi vincolati dell'esercizio  per ricerca da altri Enti Pubblici</v>
          </cell>
          <cell r="O546">
            <v>0</v>
          </cell>
          <cell r="P546">
            <v>0</v>
          </cell>
        </row>
        <row r="547">
          <cell r="N547" t="str">
            <v>Quote inutilizzate contributi vincolati dell'esercizio  per ricerca da privati</v>
          </cell>
          <cell r="O547">
            <v>0</v>
          </cell>
          <cell r="P547">
            <v>0</v>
          </cell>
        </row>
        <row r="548">
          <cell r="N548" t="str">
            <v>B.IV.4) Quote inutilizzate contributi vincolati da privati</v>
          </cell>
          <cell r="O548">
            <v>5331</v>
          </cell>
          <cell r="P548">
            <v>5961</v>
          </cell>
        </row>
        <row r="549">
          <cell r="M549" t="str">
            <v>PB5</v>
          </cell>
          <cell r="N549" t="str">
            <v>B.V)  Altri fondi per oneri e spese</v>
          </cell>
          <cell r="O549">
            <v>17081</v>
          </cell>
          <cell r="P549">
            <v>15248</v>
          </cell>
        </row>
        <row r="550">
          <cell r="N550" t="str">
            <v>B.V.1) Fondi integrativi pensione</v>
          </cell>
          <cell r="O550">
            <v>0</v>
          </cell>
          <cell r="P550">
            <v>0</v>
          </cell>
        </row>
        <row r="551">
          <cell r="N551" t="str">
            <v>Fondi integrativi pensione aziendali</v>
          </cell>
          <cell r="O551">
            <v>0</v>
          </cell>
          <cell r="P551">
            <v>0</v>
          </cell>
        </row>
        <row r="552">
          <cell r="N552" t="str">
            <v>Fondo integrativo pensione contrattuale</v>
          </cell>
          <cell r="O552">
            <v>0</v>
          </cell>
          <cell r="P552">
            <v>0</v>
          </cell>
        </row>
        <row r="553">
          <cell r="N553" t="str">
            <v>B.V.2) Fondo per rinnovi contrattuali</v>
          </cell>
          <cell r="O553">
            <v>3157</v>
          </cell>
          <cell r="P553">
            <v>3157</v>
          </cell>
        </row>
        <row r="554">
          <cell r="N554" t="str">
            <v>Fondo per  Rinnovi contratt. - dirigenza medica</v>
          </cell>
          <cell r="O554">
            <v>862</v>
          </cell>
          <cell r="P554">
            <v>862</v>
          </cell>
        </row>
        <row r="555">
          <cell r="N555" t="str">
            <v>Fondo per  Rinnovi contratt.- dirigenza non medica</v>
          </cell>
          <cell r="O555">
            <v>292</v>
          </cell>
          <cell r="P555">
            <v>292</v>
          </cell>
        </row>
        <row r="556">
          <cell r="N556" t="str">
            <v>Fondo per  Rinnovi contratt.: - comparto</v>
          </cell>
          <cell r="O556">
            <v>2003</v>
          </cell>
          <cell r="P556">
            <v>2003</v>
          </cell>
        </row>
        <row r="557">
          <cell r="N557" t="str">
            <v>Fondo per  Rinnovi convenzioni MMG/Pls/MCA ed altri</v>
          </cell>
          <cell r="O557">
            <v>0</v>
          </cell>
          <cell r="P557">
            <v>0</v>
          </cell>
        </row>
        <row r="558">
          <cell r="N558" t="str">
            <v>Fondo per  Rinnovi contratt.: medici SUMAI</v>
          </cell>
          <cell r="O558">
            <v>0</v>
          </cell>
          <cell r="P558">
            <v>0</v>
          </cell>
        </row>
        <row r="559">
          <cell r="N559" t="str">
            <v>B.V.3) Altri fondi per oneri e spese</v>
          </cell>
          <cell r="O559">
            <v>13924</v>
          </cell>
          <cell r="P559">
            <v>12091</v>
          </cell>
        </row>
        <row r="560">
          <cell r="N560" t="str">
            <v>C) TRATTAMENTO DI FINE RAPPORTO</v>
          </cell>
          <cell r="O560">
            <v>69</v>
          </cell>
          <cell r="P560">
            <v>85</v>
          </cell>
        </row>
        <row r="561">
          <cell r="M561" t="str">
            <v>PC1</v>
          </cell>
          <cell r="N561" t="str">
            <v>C.I)  Fondo per premi operosità</v>
          </cell>
          <cell r="O561">
            <v>69</v>
          </cell>
          <cell r="P561">
            <v>85</v>
          </cell>
        </row>
        <row r="562">
          <cell r="N562" t="str">
            <v>Premi Sumai fino al 1994</v>
          </cell>
          <cell r="O562">
            <v>0</v>
          </cell>
          <cell r="P562">
            <v>0</v>
          </cell>
        </row>
        <row r="563">
          <cell r="N563" t="str">
            <v>Premi Sumai dal 1995/1997</v>
          </cell>
          <cell r="O563">
            <v>0</v>
          </cell>
          <cell r="P563">
            <v>0</v>
          </cell>
        </row>
        <row r="564">
          <cell r="N564" t="str">
            <v>Premi Sumai dal 1/1/1998</v>
          </cell>
          <cell r="O564">
            <v>69</v>
          </cell>
          <cell r="P564">
            <v>85</v>
          </cell>
        </row>
        <row r="565">
          <cell r="M565" t="str">
            <v>PC2</v>
          </cell>
          <cell r="N565" t="str">
            <v>C.II)  Fondo per trattamento di fine rapporto dipendenti</v>
          </cell>
          <cell r="O565">
            <v>0</v>
          </cell>
          <cell r="P565">
            <v>0</v>
          </cell>
        </row>
        <row r="566">
          <cell r="N566" t="str">
            <v>D) DEBITI</v>
          </cell>
          <cell r="O566">
            <v>245148</v>
          </cell>
          <cell r="P566">
            <v>238905</v>
          </cell>
          <cell r="Q566">
            <v>104914</v>
          </cell>
          <cell r="R566">
            <v>238905</v>
          </cell>
        </row>
        <row r="567">
          <cell r="M567" t="str">
            <v>PD1</v>
          </cell>
          <cell r="N567" t="str">
            <v>D.I. Debiti per Mutui passivi</v>
          </cell>
          <cell r="O567">
            <v>16501</v>
          </cell>
          <cell r="P567">
            <v>14098</v>
          </cell>
          <cell r="Q567">
            <v>14098</v>
          </cell>
          <cell r="R567">
            <v>14098</v>
          </cell>
        </row>
        <row r="568">
          <cell r="M568" t="str">
            <v>PD2</v>
          </cell>
          <cell r="N568" t="str">
            <v>D.II. Debiti v/Stato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 t="str">
            <v>D.II.1) Debiti v/Stato per mobilità passiva  extraregionale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 t="str">
            <v>D.II.2) Debiti v/Stato per mobilità passiva internazionale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N571" t="str">
            <v>D.II.3) Acconto quota FSR v/Stato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N572" t="str">
            <v>D.II.4) Debiti v/Stato per restituzione finanziamenti - per ricerca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N573" t="str">
            <v>D.II.5) Altri debiti v/Stato - Ministeri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M574" t="str">
            <v>PD3</v>
          </cell>
          <cell r="N574" t="str">
            <v>D.III. Debiti v/Regione</v>
          </cell>
          <cell r="O574">
            <v>123982</v>
          </cell>
          <cell r="P574">
            <v>119380</v>
          </cell>
          <cell r="Q574">
            <v>0</v>
          </cell>
          <cell r="R574">
            <v>119380</v>
          </cell>
        </row>
        <row r="575">
          <cell r="N575" t="str">
            <v>D.III.1) Debiti v/Regione o Provincia Autonoma per finanziamenti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N576" t="str">
            <v>D.III.2) Debiti v/Regione o Provincia Autonoma per mobilità passiva intraregionale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N577" t="str">
            <v>D.III.3) Debiti v/Regione o Provincia Autonoma per mobilità passiva extraregionale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N578" t="str">
            <v>D.III.4) Acconto quota FSR da Regione o Provincia Autonoma (non regolarizzato)</v>
          </cell>
          <cell r="O578">
            <v>123914</v>
          </cell>
          <cell r="P578">
            <v>119380</v>
          </cell>
          <cell r="Q578">
            <v>0</v>
          </cell>
          <cell r="R578">
            <v>119380</v>
          </cell>
        </row>
        <row r="579">
          <cell r="N579" t="str">
            <v>D.III.5.a) Altri debiti v/Regione o Provincia Autonoma</v>
          </cell>
          <cell r="O579">
            <v>68</v>
          </cell>
          <cell r="P579">
            <v>0</v>
          </cell>
          <cell r="Q579">
            <v>0</v>
          </cell>
          <cell r="R579">
            <v>0</v>
          </cell>
        </row>
        <row r="580">
          <cell r="N580" t="str">
            <v>D.III.5.b) Altri debiti vs Regione per restituzione annualità 2011 e precedenti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 t="str">
            <v>D.III.5.c) Debiti vs Regione per recuperi prestazioni STP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M582" t="str">
            <v>PD4</v>
          </cell>
          <cell r="N582" t="str">
            <v>D.IV. Debiti v/Comuni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N583" t="str">
            <v>D.V. Debiti v/Aziende sanitarie pubbliche</v>
          </cell>
          <cell r="O583">
            <v>7217</v>
          </cell>
          <cell r="P583">
            <v>9288</v>
          </cell>
          <cell r="Q583">
            <v>9024</v>
          </cell>
          <cell r="R583">
            <v>9288</v>
          </cell>
        </row>
        <row r="584">
          <cell r="N584" t="str">
            <v>D.V.1) Debiti v/Aziende sanitarie pubbliche della Regione</v>
          </cell>
          <cell r="O584">
            <v>7160</v>
          </cell>
          <cell r="P584">
            <v>9202</v>
          </cell>
          <cell r="Q584">
            <v>8938</v>
          </cell>
          <cell r="R584">
            <v>9202</v>
          </cell>
        </row>
        <row r="585">
          <cell r="N585" t="str">
            <v>D.V.1.a) Debiti v/Aziende sanitarie pubbliche della Regione - per quota FSR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M586" t="str">
            <v>PD5a</v>
          </cell>
          <cell r="N586" t="str">
            <v>Debiti v/ASL della Regione - per quota FSR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M587" t="str">
            <v>PD5a</v>
          </cell>
          <cell r="N587" t="str">
            <v>Debiti v/ats della Regione - per quota FSR</v>
          </cell>
          <cell r="O587">
            <v>0</v>
          </cell>
          <cell r="P587">
            <v>0</v>
          </cell>
        </row>
        <row r="588">
          <cell r="M588" t="str">
            <v>PD5a</v>
          </cell>
          <cell r="N588" t="str">
            <v>Debiti v/Az. Ospedaliere della Regione - per quota FSR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M589" t="str">
            <v>PD5a</v>
          </cell>
          <cell r="N589" t="str">
            <v>Debiti v/ASST della Regione - per quota FSR</v>
          </cell>
          <cell r="O589">
            <v>0</v>
          </cell>
          <cell r="P589">
            <v>0</v>
          </cell>
        </row>
        <row r="590">
          <cell r="M590" t="str">
            <v>PD5a</v>
          </cell>
          <cell r="N590" t="str">
            <v>Debiti v/Irccs - Fondazioni di dir. Pubblico della Regione - per quota FSR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M591" t="str">
            <v>PD5b</v>
          </cell>
          <cell r="N591" t="str">
            <v>D.V.1.b) Debiti v/Aziende sanitarie pubbliche della Regione - per finanziamento sanitario aggiuntivo corrente LEA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M592" t="str">
            <v>PD5c</v>
          </cell>
          <cell r="N592" t="str">
            <v>D.V.1.c) Debiti v/Aziende sanitarie pubbliche della Regione - per finanziamento sanitario aggiuntivo corrente extra LEA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M593" t="str">
            <v>PD5a</v>
          </cell>
          <cell r="N593" t="str">
            <v>D.V.1.d) Debiti v/Aziende sanitarie pubbliche della Regione - per mobilità in compensazione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 t="str">
            <v>Debiti verso Aziende Sanitarie Locali della Regione per mobilità intraregionale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 t="str">
            <v>Debiti verso Agenzie Tutela Salute della Regione per mobilità intraregionale</v>
          </cell>
          <cell r="O595">
            <v>0</v>
          </cell>
          <cell r="P595">
            <v>0</v>
          </cell>
        </row>
        <row r="596">
          <cell r="N596" t="str">
            <v>Debiti verso Aziende Sanitarie Locali della regione per anticipi mobilità attiva privata extraregione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M597" t="str">
            <v>PD5a</v>
          </cell>
          <cell r="N597" t="str">
            <v>D.V.1.e) Debiti v/Aziende sanitarie pubbliche della Regione - per mobilità non in compensazione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M598" t="str">
            <v>PD5d3</v>
          </cell>
          <cell r="N598" t="str">
            <v>D.V.1.f) Debiti v/Aziende sanitarie pubbliche della Regione - per altre prestazioni</v>
          </cell>
          <cell r="O598">
            <v>7160</v>
          </cell>
          <cell r="P598">
            <v>9202</v>
          </cell>
          <cell r="Q598">
            <v>8938</v>
          </cell>
          <cell r="R598">
            <v>9202</v>
          </cell>
        </row>
        <row r="599">
          <cell r="N599" t="str">
            <v>Debiti verso Aziende Sanitarie Locali della Regione</v>
          </cell>
          <cell r="O599">
            <v>6677</v>
          </cell>
          <cell r="P599">
            <v>0</v>
          </cell>
          <cell r="Q599">
            <v>0</v>
          </cell>
          <cell r="R599">
            <v>0</v>
          </cell>
        </row>
        <row r="600">
          <cell r="N600" t="str">
            <v>Debiti verso Agenzie Tutela Salute della Regione</v>
          </cell>
          <cell r="O600">
            <v>0</v>
          </cell>
          <cell r="P600">
            <v>7261</v>
          </cell>
        </row>
        <row r="601">
          <cell r="N601" t="str">
            <v>Debiti verso Aziende Ospedaliere della Regione</v>
          </cell>
          <cell r="O601">
            <v>459</v>
          </cell>
          <cell r="P601">
            <v>0</v>
          </cell>
          <cell r="Q601">
            <v>0</v>
          </cell>
          <cell r="R601">
            <v>0</v>
          </cell>
        </row>
        <row r="602">
          <cell r="N602" t="str">
            <v>Debiti verso Aziende Socio-Sanitarie Territoriali della Regione</v>
          </cell>
          <cell r="O602">
            <v>0</v>
          </cell>
          <cell r="P602">
            <v>1908</v>
          </cell>
        </row>
        <row r="603">
          <cell r="N603" t="str">
            <v>Debiti verso Irccs e Fondazioni di diritto pubblico della Regione</v>
          </cell>
          <cell r="O603">
            <v>24</v>
          </cell>
          <cell r="P603">
            <v>33</v>
          </cell>
          <cell r="Q603">
            <v>33</v>
          </cell>
          <cell r="R603">
            <v>33</v>
          </cell>
        </row>
        <row r="604">
          <cell r="M604" t="str">
            <v>PD5d1</v>
          </cell>
          <cell r="N604" t="str">
            <v>D.V.1.g)  Debiti v/ ATS per operazioni di conferimento/scorporo LR23/2015</v>
          </cell>
          <cell r="O604">
            <v>0</v>
          </cell>
          <cell r="P604">
            <v>0</v>
          </cell>
        </row>
        <row r="605">
          <cell r="M605" t="str">
            <v>PD5d2</v>
          </cell>
          <cell r="N605" t="str">
            <v>D.V.1.h)  Debiti v/ ASST per operazioni di conferimento/scorporo LR23/2015</v>
          </cell>
          <cell r="O605">
            <v>0</v>
          </cell>
          <cell r="P605">
            <v>0</v>
          </cell>
        </row>
        <row r="606">
          <cell r="M606" t="str">
            <v>PD5f</v>
          </cell>
          <cell r="N606" t="str">
            <v>D.V.2) Debiti v/Aziende sanitarie pubbliche Extraregione </v>
          </cell>
          <cell r="O606">
            <v>57</v>
          </cell>
          <cell r="P606">
            <v>86</v>
          </cell>
          <cell r="Q606">
            <v>86</v>
          </cell>
          <cell r="R606">
            <v>86</v>
          </cell>
        </row>
        <row r="607">
          <cell r="N607" t="str">
            <v>D.V.2.1) Debiti v/Aziende sanitarie pubbliche di altre Regioni per Mobilità passiva non compensata - Altre prestazioni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N608" t="str">
            <v>D.V.2.2) Debiti v/Aziende sanitarie pubbliche di altre Regioni  - Altro</v>
          </cell>
          <cell r="O608">
            <v>57</v>
          </cell>
          <cell r="P608">
            <v>86</v>
          </cell>
          <cell r="Q608">
            <v>86</v>
          </cell>
          <cell r="R608">
            <v>86</v>
          </cell>
        </row>
        <row r="609">
          <cell r="M609" t="str">
            <v>PD5e</v>
          </cell>
          <cell r="N609" t="str">
            <v>D.V.3) Debiti v/Aziende sanitarie pubbliche della Regione per versamenti c/patrimonio netto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M610" t="str">
            <v>PD6</v>
          </cell>
          <cell r="N610" t="str">
            <v>D.VI. DEBITI V/ SOCIETA' PARTECIPATE E/O ENTI DIPENDENTI DELLA REGIONE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N611" t="str">
            <v>D.VI.1) Debiti v/enti regionali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N612" t="str">
            <v>Debiti v/Arpa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N613" t="str">
            <v>Debiti v/altri Enti regionali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N614" t="str">
            <v>D.VI.2) Debiti v/sperimentazioni gestionali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N615" t="str">
            <v>D.VI.3) Debiti v/altre partecipate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N616" t="str">
            <v>Debiti v/società controllate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N617" t="str">
            <v>Debiti v/società collegate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M618" t="str">
            <v>PD7</v>
          </cell>
          <cell r="N618" t="str">
            <v>D.VII. Debiti v/Fornitori</v>
          </cell>
          <cell r="O618">
            <v>52457</v>
          </cell>
          <cell r="P618">
            <v>49537</v>
          </cell>
          <cell r="Q618">
            <v>39819</v>
          </cell>
          <cell r="R618">
            <v>49537</v>
          </cell>
        </row>
        <row r="619">
          <cell r="N619" t="str">
            <v>D.VII.1) Debiti verso erogatori (privati accreditati e convenzionati) di prestazioni sanitarie 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</row>
        <row r="620">
          <cell r="N620" t="str">
            <v>Debiti verso Aziende sanitarie private (sanità)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N621" t="str">
            <v>Debiti verso Aziende e Enti socio-sanitari pubblici (assi)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N622" t="str">
            <v>Debiti verso Aziende e Enti socio-sanitari privati (assi)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N623" t="str">
            <v>Debiti verso Farmacie convenzionate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N624" t="str">
            <v>Debiti verso MMG, PLS e MCA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</row>
        <row r="625">
          <cell r="N625" t="str">
            <v>Debiti verso erogatori sanitari privati per mobilità attiva privata extraregione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N626" t="str">
            <v>D.VII.2) Debiti verso altri fornitori</v>
          </cell>
          <cell r="O626">
            <v>52457</v>
          </cell>
          <cell r="P626">
            <v>49537</v>
          </cell>
          <cell r="Q626">
            <v>39819</v>
          </cell>
          <cell r="R626">
            <v>49537</v>
          </cell>
        </row>
        <row r="627">
          <cell r="N627" t="str">
            <v>Debiti verso Fornitori di Beni e Altri servizi sanitari</v>
          </cell>
          <cell r="O627">
            <v>25731</v>
          </cell>
          <cell r="P627">
            <v>23081</v>
          </cell>
          <cell r="Q627">
            <v>22128</v>
          </cell>
          <cell r="R627">
            <v>23081</v>
          </cell>
        </row>
        <row r="628">
          <cell r="N628" t="str">
            <v>Debiti verso Fornitori di Beni e Servizi non sanitari</v>
          </cell>
          <cell r="O628">
            <v>26726</v>
          </cell>
          <cell r="P628">
            <v>26456</v>
          </cell>
          <cell r="Q628">
            <v>17691</v>
          </cell>
          <cell r="R628">
            <v>26456</v>
          </cell>
        </row>
        <row r="629">
          <cell r="M629" t="str">
            <v>PD8</v>
          </cell>
          <cell r="N629" t="str">
            <v>D.VIII. Debiti v/Istituto tesoriere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M630" t="str">
            <v>PD9</v>
          </cell>
          <cell r="N630" t="str">
            <v>D.IX. Debiti Tributari</v>
          </cell>
          <cell r="O630">
            <v>3403</v>
          </cell>
          <cell r="P630">
            <v>9948</v>
          </cell>
          <cell r="Q630">
            <v>9948</v>
          </cell>
          <cell r="R630">
            <v>9948</v>
          </cell>
        </row>
        <row r="631">
          <cell r="M631" t="str">
            <v>PD11</v>
          </cell>
          <cell r="N631" t="str">
            <v>D.X. Debiti v/Istituti previdenziali, assistenziali e sicurezza sociale</v>
          </cell>
          <cell r="O631">
            <v>10117</v>
          </cell>
          <cell r="P631">
            <v>10455</v>
          </cell>
          <cell r="Q631">
            <v>9883</v>
          </cell>
          <cell r="R631">
            <v>10455</v>
          </cell>
        </row>
        <row r="632">
          <cell r="N632" t="str">
            <v>D.XI. Debiti v/Altri</v>
          </cell>
          <cell r="O632">
            <v>31471</v>
          </cell>
          <cell r="P632">
            <v>26199</v>
          </cell>
          <cell r="Q632">
            <v>22142</v>
          </cell>
          <cell r="R632">
            <v>26199</v>
          </cell>
        </row>
        <row r="633">
          <cell r="M633" t="str">
            <v>PD10</v>
          </cell>
          <cell r="N633" t="str">
            <v>D.XI.1) Debiti v/altri finanziatori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</row>
        <row r="634">
          <cell r="M634" t="str">
            <v>PD12</v>
          </cell>
          <cell r="N634" t="str">
            <v>D.XI.2) Debiti v/dipendenti</v>
          </cell>
          <cell r="O634">
            <v>25024</v>
          </cell>
          <cell r="P634">
            <v>18351</v>
          </cell>
          <cell r="Q634">
            <v>18351</v>
          </cell>
          <cell r="R634">
            <v>18351</v>
          </cell>
        </row>
        <row r="635">
          <cell r="N635" t="str">
            <v>Debiti verso dipendenti</v>
          </cell>
          <cell r="O635">
            <v>20503</v>
          </cell>
          <cell r="P635">
            <v>18351</v>
          </cell>
          <cell r="Q635">
            <v>18351</v>
          </cell>
          <cell r="R635">
            <v>18351</v>
          </cell>
        </row>
        <row r="636">
          <cell r="N636" t="str">
            <v>Debiti verso dipendenti per rinnovi contrattuali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</row>
        <row r="637">
          <cell r="N637" t="str">
            <v>Liquidazioni a dipendenti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N638" t="str">
            <v>Debiti per ferie non godute</v>
          </cell>
          <cell r="O638">
            <v>4521</v>
          </cell>
          <cell r="P638">
            <v>0</v>
          </cell>
          <cell r="Q638">
            <v>0</v>
          </cell>
          <cell r="R638">
            <v>0</v>
          </cell>
        </row>
        <row r="639">
          <cell r="M639" t="str">
            <v>PD12</v>
          </cell>
          <cell r="N639" t="str">
            <v>D.XI.3) Debiti v/gestioni liquidatorie/stralcio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</row>
        <row r="640">
          <cell r="N640" t="str">
            <v>D.XI.4) Altri debiti diversi</v>
          </cell>
          <cell r="O640">
            <v>6447</v>
          </cell>
          <cell r="P640">
            <v>7848</v>
          </cell>
          <cell r="Q640">
            <v>3791</v>
          </cell>
          <cell r="R640">
            <v>7848</v>
          </cell>
        </row>
        <row r="641">
          <cell r="M641" t="str">
            <v>PD12</v>
          </cell>
          <cell r="N641" t="str">
            <v>D.XI.4.a) Altri debiti diversi - V/Privati</v>
          </cell>
          <cell r="O641">
            <v>4556</v>
          </cell>
          <cell r="P641">
            <v>7057</v>
          </cell>
          <cell r="Q641">
            <v>3000</v>
          </cell>
          <cell r="R641">
            <v>7057</v>
          </cell>
        </row>
        <row r="642">
          <cell r="M642" t="str">
            <v>PD12</v>
          </cell>
          <cell r="N642" t="str">
            <v>D.XI.4.b) Altri debiti diversi - V/Enti Pubblici</v>
          </cell>
          <cell r="O642">
            <v>1891</v>
          </cell>
          <cell r="P642">
            <v>791</v>
          </cell>
          <cell r="Q642">
            <v>791</v>
          </cell>
          <cell r="R642">
            <v>791</v>
          </cell>
        </row>
        <row r="643">
          <cell r="N643" t="str">
            <v>D.XI.4.c) Altri debiti diversi - V/Gestioni interne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</row>
        <row r="644">
          <cell r="N644" t="str">
            <v>Debiti verso Bilancio Sanitario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</row>
        <row r="645">
          <cell r="N645" t="str">
            <v>Debiti verso Bilancio A.S.S.I.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</row>
        <row r="646">
          <cell r="N646" t="str">
            <v>Debiti verso Bilancio Sociale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N647" t="str">
            <v>Debiti verso Bilancio Ricerca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</row>
        <row r="648">
          <cell r="N648" t="str">
            <v>E) RATEI E RISCONTI PASSIVI</v>
          </cell>
          <cell r="O648">
            <v>365</v>
          </cell>
          <cell r="P648">
            <v>353</v>
          </cell>
        </row>
        <row r="649">
          <cell r="M649" t="str">
            <v>PE1</v>
          </cell>
          <cell r="N649" t="str">
            <v>E.I Ratei passivi</v>
          </cell>
          <cell r="O649">
            <v>18</v>
          </cell>
          <cell r="P649">
            <v>0</v>
          </cell>
        </row>
        <row r="650">
          <cell r="N650" t="str">
            <v>E.I.1) Ratei passivi v/terzi</v>
          </cell>
          <cell r="O650">
            <v>18</v>
          </cell>
          <cell r="P650">
            <v>0</v>
          </cell>
        </row>
        <row r="651">
          <cell r="N651" t="str">
            <v>E.I.2) Ratei passivi v/Aziende sanitarie pubbliche della Regione</v>
          </cell>
          <cell r="O651">
            <v>0</v>
          </cell>
          <cell r="P651">
            <v>0</v>
          </cell>
        </row>
        <row r="652">
          <cell r="N652" t="str">
            <v>Degenze in corso Asl/Ao/Fondazioni della Regione</v>
          </cell>
          <cell r="O652">
            <v>0</v>
          </cell>
          <cell r="P652">
            <v>0</v>
          </cell>
        </row>
        <row r="653">
          <cell r="N653" t="str">
            <v>Degenze in corso ats/asst/Fondazioni della Regione</v>
          </cell>
          <cell r="O653">
            <v>0</v>
          </cell>
          <cell r="P653">
            <v>0</v>
          </cell>
        </row>
        <row r="654">
          <cell r="N654" t="str">
            <v>Degenze in corso altre Aziende sanitarie Extraregione</v>
          </cell>
          <cell r="O654">
            <v>0</v>
          </cell>
          <cell r="P654">
            <v>0</v>
          </cell>
        </row>
        <row r="655">
          <cell r="N655" t="str">
            <v>Ratei passivi verso Asl/Ao/Fondazioni della Regione</v>
          </cell>
          <cell r="O655">
            <v>0</v>
          </cell>
          <cell r="P655">
            <v>0</v>
          </cell>
        </row>
        <row r="656">
          <cell r="N656" t="str">
            <v>Ratei passivi verso ats/asst/Fondazioni della Regione</v>
          </cell>
          <cell r="O656">
            <v>0</v>
          </cell>
          <cell r="P656">
            <v>0</v>
          </cell>
        </row>
        <row r="657">
          <cell r="M657" t="str">
            <v>PE2</v>
          </cell>
          <cell r="N657" t="str">
            <v>E.II Risconti passivi</v>
          </cell>
          <cell r="O657">
            <v>347</v>
          </cell>
          <cell r="P657">
            <v>353</v>
          </cell>
        </row>
        <row r="658">
          <cell r="N658" t="str">
            <v>E.II.1) Risconti passivi v/terzi</v>
          </cell>
          <cell r="O658">
            <v>347</v>
          </cell>
          <cell r="P658">
            <v>353</v>
          </cell>
        </row>
        <row r="659">
          <cell r="N659" t="str">
            <v>E.II.2) Risconti passivi v/Aziende sanitarie pubbliche della Regione</v>
          </cell>
          <cell r="O659">
            <v>0</v>
          </cell>
          <cell r="P659">
            <v>0</v>
          </cell>
        </row>
        <row r="660">
          <cell r="N660" t="str">
            <v>F) CONTI D’ORDINE</v>
          </cell>
          <cell r="O660">
            <v>18282</v>
          </cell>
          <cell r="P660">
            <v>18195</v>
          </cell>
        </row>
        <row r="661">
          <cell r="M661" t="str">
            <v>PF1</v>
          </cell>
          <cell r="N661" t="str">
            <v>F.I) Canoni di leasing ancora da pagare</v>
          </cell>
          <cell r="O661">
            <v>0</v>
          </cell>
          <cell r="P661">
            <v>0</v>
          </cell>
        </row>
        <row r="662">
          <cell r="M662" t="str">
            <v>PF2</v>
          </cell>
          <cell r="N662" t="str">
            <v>F.II) Depositi cauzionali</v>
          </cell>
          <cell r="O662">
            <v>1776</v>
          </cell>
          <cell r="P662">
            <v>1776</v>
          </cell>
        </row>
        <row r="663">
          <cell r="M663" t="str">
            <v>PF3</v>
          </cell>
          <cell r="N663" t="str">
            <v>F.III) Beni in comodato</v>
          </cell>
          <cell r="O663">
            <v>14742</v>
          </cell>
          <cell r="P663">
            <v>14864</v>
          </cell>
        </row>
        <row r="664">
          <cell r="M664" t="str">
            <v>PF4</v>
          </cell>
          <cell r="N664" t="str">
            <v>F.IV) Altri conti d'ordine</v>
          </cell>
          <cell r="O664">
            <v>1764</v>
          </cell>
          <cell r="P664">
            <v>1555</v>
          </cell>
        </row>
        <row r="665">
          <cell r="N665" t="str">
            <v>Garanzie prestate (fideiussioni, avalli, altre garanzie personali e reali)</v>
          </cell>
          <cell r="O665">
            <v>0</v>
          </cell>
          <cell r="P665">
            <v>0</v>
          </cell>
        </row>
        <row r="666">
          <cell r="N666" t="str">
            <v>Garanzie prestate: di cui fidejussioni</v>
          </cell>
          <cell r="O666">
            <v>0</v>
          </cell>
          <cell r="P666">
            <v>0</v>
          </cell>
        </row>
        <row r="667">
          <cell r="N667" t="str">
            <v>Garanzie prestate: di cui avalli</v>
          </cell>
          <cell r="O667">
            <v>0</v>
          </cell>
          <cell r="P667">
            <v>0</v>
          </cell>
        </row>
        <row r="668">
          <cell r="N668" t="str">
            <v>Garanzie prestate: di cui altre garanzie personali e reali</v>
          </cell>
          <cell r="O668">
            <v>0</v>
          </cell>
          <cell r="P668">
            <v>0</v>
          </cell>
        </row>
        <row r="669">
          <cell r="N669" t="str">
            <v>Garanzie ricevute (fideiussioni, avalli, altre garanzie personali e reali)</v>
          </cell>
          <cell r="O669">
            <v>0</v>
          </cell>
          <cell r="P669">
            <v>0</v>
          </cell>
        </row>
        <row r="670">
          <cell r="N670" t="str">
            <v>Garanzie ricevute: di cui fidejussioni</v>
          </cell>
          <cell r="O670">
            <v>0</v>
          </cell>
          <cell r="P670">
            <v>0</v>
          </cell>
        </row>
        <row r="671">
          <cell r="N671" t="str">
            <v>Garanzie ricevute: di cui avalli</v>
          </cell>
          <cell r="O671">
            <v>0</v>
          </cell>
          <cell r="P671">
            <v>0</v>
          </cell>
        </row>
        <row r="672">
          <cell r="N672" t="str">
            <v>Garanzie ricevute: di cui altre garanzie personali e reali</v>
          </cell>
          <cell r="O672">
            <v>1764</v>
          </cell>
          <cell r="P672">
            <v>1555</v>
          </cell>
        </row>
        <row r="673">
          <cell r="N673" t="str">
            <v>Beni in contenzioso</v>
          </cell>
          <cell r="O673">
            <v>0</v>
          </cell>
          <cell r="P673">
            <v>0</v>
          </cell>
        </row>
        <row r="674">
          <cell r="N674" t="str">
            <v>Altri impegni assunti</v>
          </cell>
          <cell r="O674">
            <v>0</v>
          </cell>
          <cell r="P674">
            <v>0</v>
          </cell>
        </row>
        <row r="675">
          <cell r="N675" t="str">
            <v>di cui contratti in service</v>
          </cell>
          <cell r="O675">
            <v>0</v>
          </cell>
          <cell r="P675">
            <v>0</v>
          </cell>
        </row>
        <row r="676">
          <cell r="N676" t="str">
            <v>di cui conto visione</v>
          </cell>
          <cell r="O676">
            <v>0</v>
          </cell>
          <cell r="P676">
            <v>0</v>
          </cell>
        </row>
        <row r="677">
          <cell r="N677" t="str">
            <v>di cui impegni contrattuali pluriennali</v>
          </cell>
          <cell r="O677">
            <v>0</v>
          </cell>
          <cell r="P677">
            <v>0</v>
          </cell>
        </row>
        <row r="678">
          <cell r="N678" t="str">
            <v>di cui altro</v>
          </cell>
          <cell r="O678">
            <v>0</v>
          </cell>
          <cell r="P678">
            <v>0</v>
          </cell>
        </row>
        <row r="679">
          <cell r="N679" t="str">
            <v>TOTALE ATTIVITA'</v>
          </cell>
          <cell r="O679">
            <v>16059</v>
          </cell>
          <cell r="P679">
            <v>13159</v>
          </cell>
        </row>
        <row r="680">
          <cell r="N680" t="str">
            <v>A) IMMOBILIZZAZIONI</v>
          </cell>
          <cell r="O680">
            <v>1845</v>
          </cell>
          <cell r="P680">
            <v>2172</v>
          </cell>
        </row>
        <row r="681">
          <cell r="N681" t="str">
            <v>A.I. Immobilizzazioni immateriali</v>
          </cell>
          <cell r="O681">
            <v>964</v>
          </cell>
          <cell r="P681">
            <v>1091</v>
          </cell>
        </row>
        <row r="682">
          <cell r="M682" t="str">
            <v>AA11</v>
          </cell>
          <cell r="N682" t="str">
            <v>A.I.1 Costi di impianto e ampliamento</v>
          </cell>
          <cell r="O682">
            <v>0</v>
          </cell>
          <cell r="P682">
            <v>0</v>
          </cell>
        </row>
        <row r="683">
          <cell r="N683" t="str">
            <v>A.I.1.a) Costi di impianto e di ampliamento.</v>
          </cell>
          <cell r="O683">
            <v>0</v>
          </cell>
          <cell r="P683">
            <v>0</v>
          </cell>
        </row>
        <row r="684">
          <cell r="N684" t="str">
            <v>Costi di impianto e di ampliamento (non sterilizzati)</v>
          </cell>
          <cell r="O684">
            <v>0</v>
          </cell>
          <cell r="P684">
            <v>0</v>
          </cell>
        </row>
        <row r="685">
          <cell r="N685" t="str">
            <v>Costi di impianto e di ampliamento (sterilizzati)</v>
          </cell>
          <cell r="O685">
            <v>0</v>
          </cell>
          <cell r="P685">
            <v>0</v>
          </cell>
        </row>
        <row r="686">
          <cell r="N686" t="str">
            <v>A.I.1.b) Fondo ammortamento Costi di impianto e di ampliamento.</v>
          </cell>
          <cell r="O686">
            <v>0</v>
          </cell>
          <cell r="P686">
            <v>0</v>
          </cell>
        </row>
        <row r="687">
          <cell r="N687" t="str">
            <v>F.do amm. Costi di impianto e di ampliamento (non sterilizzati)</v>
          </cell>
          <cell r="O687">
            <v>0</v>
          </cell>
          <cell r="P687">
            <v>0</v>
          </cell>
        </row>
        <row r="688">
          <cell r="N688" t="str">
            <v>F.do amm. Costi di impianto e di ampliamento (sterilizzati)</v>
          </cell>
          <cell r="O688">
            <v>0</v>
          </cell>
          <cell r="P688">
            <v>0</v>
          </cell>
        </row>
        <row r="689">
          <cell r="M689" t="str">
            <v>AA12</v>
          </cell>
          <cell r="N689" t="str">
            <v>A.I.2 Costi di ricerca e sviluppo.</v>
          </cell>
          <cell r="O689">
            <v>0</v>
          </cell>
          <cell r="P689">
            <v>0</v>
          </cell>
        </row>
        <row r="690">
          <cell r="N690" t="str">
            <v>A.I.2.a) Costi di ricerca e sviluppo.</v>
          </cell>
          <cell r="O690">
            <v>0</v>
          </cell>
          <cell r="P690">
            <v>0</v>
          </cell>
        </row>
        <row r="691">
          <cell r="N691" t="str">
            <v>Costi di ricerca e sviluppo (non sterilizzati)</v>
          </cell>
          <cell r="O691">
            <v>0</v>
          </cell>
          <cell r="P691">
            <v>0</v>
          </cell>
        </row>
        <row r="692">
          <cell r="N692" t="str">
            <v>Costi di ricerca e sviluppo (sterilizzati)</v>
          </cell>
          <cell r="O692">
            <v>0</v>
          </cell>
          <cell r="P692">
            <v>0</v>
          </cell>
        </row>
        <row r="693">
          <cell r="N693" t="str">
            <v>A.I.2.b) Fondo ammortamento Costi di ricerca e sviluppo.</v>
          </cell>
          <cell r="O693">
            <v>0</v>
          </cell>
          <cell r="P693">
            <v>0</v>
          </cell>
        </row>
        <row r="694">
          <cell r="N694" t="str">
            <v>F.do amm. Costi di ricerca e sviluppo (non sterilizzati)</v>
          </cell>
          <cell r="O694">
            <v>0</v>
          </cell>
          <cell r="P694">
            <v>0</v>
          </cell>
        </row>
        <row r="695">
          <cell r="N695" t="str">
            <v>F.do amm. Costi di ricerca e sviluppo (sterilizzati)</v>
          </cell>
          <cell r="O695">
            <v>0</v>
          </cell>
          <cell r="P695">
            <v>0</v>
          </cell>
        </row>
        <row r="696">
          <cell r="M696" t="str">
            <v>AA13</v>
          </cell>
          <cell r="N696" t="str">
            <v>A.I.3 Diritti di brevetto e diritti di utilizzazione delle opere dell’ingegno.</v>
          </cell>
          <cell r="O696">
            <v>65</v>
          </cell>
          <cell r="P696">
            <v>128</v>
          </cell>
        </row>
        <row r="697">
          <cell r="N697" t="str">
            <v>A.I.3.a) Diritti di brevetto e diritti di utilizzazione delle opere dell’ingegno - Attività di ricerca</v>
          </cell>
          <cell r="O697">
            <v>317</v>
          </cell>
          <cell r="P697">
            <v>466</v>
          </cell>
        </row>
        <row r="698">
          <cell r="N698" t="str">
            <v>Diritti di brevetto industriale - Attività di ricerca - (Non sterilizzati)</v>
          </cell>
          <cell r="O698">
            <v>0</v>
          </cell>
          <cell r="P698">
            <v>0</v>
          </cell>
        </row>
        <row r="699">
          <cell r="N699" t="str">
            <v>Diritti di brevetto industriale - Attività di ricerca - (Sterilizzati)</v>
          </cell>
          <cell r="O699">
            <v>317</v>
          </cell>
          <cell r="P699">
            <v>466</v>
          </cell>
        </row>
        <row r="700">
          <cell r="N700" t="str">
            <v>Diritti di utilizzazione delle opere dell'ingegno - Attività di ricerca - (Non sterilizzati)</v>
          </cell>
          <cell r="O700">
            <v>0</v>
          </cell>
          <cell r="P700">
            <v>0</v>
          </cell>
        </row>
        <row r="701">
          <cell r="N701" t="str">
            <v>Diritti di utilizzazione delle opere dell'ingegno - Attività di ricerca - (Sterilizzati)</v>
          </cell>
          <cell r="O701">
            <v>0</v>
          </cell>
          <cell r="P701">
            <v>0</v>
          </cell>
        </row>
        <row r="702">
          <cell r="N702" t="str">
            <v>A.I.3.b) Fondo ammortamento Diritti di brevetto e diritti di utilizzazione delle opere dell’ingegno - Attività di ricerca</v>
          </cell>
          <cell r="O702">
            <v>252</v>
          </cell>
          <cell r="P702">
            <v>338</v>
          </cell>
        </row>
        <row r="703">
          <cell r="N703" t="str">
            <v>F.do amm. Diritti di brevetto industriale -Ricerca -(Non sterilizzati)</v>
          </cell>
          <cell r="O703">
            <v>0</v>
          </cell>
          <cell r="P703">
            <v>0</v>
          </cell>
        </row>
        <row r="704">
          <cell r="N704" t="str">
            <v>F.do amm. Diritti di brevetto industriale -Ricerca -(Sterilizzati)</v>
          </cell>
          <cell r="O704">
            <v>252</v>
          </cell>
          <cell r="P704">
            <v>338</v>
          </cell>
        </row>
        <row r="705">
          <cell r="N705" t="str">
            <v>F.do amm. Diritti di utilizzazione delle opere dell'ingegno - Ricerca - (Non sterilizzati)</v>
          </cell>
          <cell r="O705">
            <v>0</v>
          </cell>
          <cell r="P705">
            <v>0</v>
          </cell>
        </row>
        <row r="706">
          <cell r="N706" t="str">
            <v>F.do amm. Diritti di utilizzazione delle opere dell'ingegno - RIcerca - (Sterilizzati)</v>
          </cell>
          <cell r="O706">
            <v>0</v>
          </cell>
          <cell r="P706">
            <v>0</v>
          </cell>
        </row>
        <row r="707">
          <cell r="N707" t="str">
            <v>A.I.3.c) Diritti di brevetto e diritti di utilizzazione delle opere dell’ingegno - Altri</v>
          </cell>
          <cell r="O707">
            <v>0</v>
          </cell>
          <cell r="P707">
            <v>0</v>
          </cell>
        </row>
        <row r="708">
          <cell r="N708" t="str">
            <v>Diritti di brevetto industriale - Altri - (Non sterilizzati)</v>
          </cell>
          <cell r="O708">
            <v>0</v>
          </cell>
          <cell r="P708">
            <v>0</v>
          </cell>
        </row>
        <row r="709">
          <cell r="N709" t="str">
            <v>Diritti di brevetto industriale - Altri - (Sterilizzati)</v>
          </cell>
          <cell r="O709">
            <v>0</v>
          </cell>
          <cell r="P709">
            <v>0</v>
          </cell>
        </row>
        <row r="710">
          <cell r="N710" t="str">
            <v>Diritti di utilizzazione delle opere dell'ingegno - Altri - (Non sterilizzati)</v>
          </cell>
          <cell r="O710">
            <v>0</v>
          </cell>
          <cell r="P710">
            <v>0</v>
          </cell>
        </row>
        <row r="711">
          <cell r="N711" t="str">
            <v>Diritti di utilizzazione delle opere dell'ingegno - Altri - (Sterilizzati)</v>
          </cell>
          <cell r="O711">
            <v>0</v>
          </cell>
          <cell r="P711">
            <v>0</v>
          </cell>
        </row>
        <row r="712">
          <cell r="N712" t="str">
            <v>A.I.3.d) Fondo ammortamento Diritti di brevetto e diritti di utilizzazione delle opere dell’ingegno - Attività di ricerca</v>
          </cell>
          <cell r="O712">
            <v>0</v>
          </cell>
          <cell r="P712">
            <v>0</v>
          </cell>
        </row>
        <row r="713">
          <cell r="N713" t="str">
            <v>F.do amm. Diritti di brevetto industriale -Altri -(Non sterilizzati)</v>
          </cell>
          <cell r="O713">
            <v>0</v>
          </cell>
          <cell r="P713">
            <v>0</v>
          </cell>
        </row>
        <row r="714">
          <cell r="N714" t="str">
            <v>F.do amm. Diritti di brevetto industriale -Altri -(Sterilizzati)</v>
          </cell>
          <cell r="O714">
            <v>0</v>
          </cell>
          <cell r="P714">
            <v>0</v>
          </cell>
        </row>
        <row r="715">
          <cell r="N715" t="str">
            <v>F.do amm. Diritti di utilizzazione delle opere dell'ingegno - Altri - (Non sterilizzati)</v>
          </cell>
          <cell r="O715">
            <v>0</v>
          </cell>
          <cell r="P715">
            <v>0</v>
          </cell>
        </row>
        <row r="716">
          <cell r="N716" t="str">
            <v>F.do amm. Diritti di utilizzazione delle opere dell'ingegno - Altri - (Sterilizzati)</v>
          </cell>
          <cell r="O716">
            <v>0</v>
          </cell>
          <cell r="P716">
            <v>0</v>
          </cell>
        </row>
        <row r="717">
          <cell r="M717" t="str">
            <v>AA14</v>
          </cell>
          <cell r="N717" t="str">
            <v>A.I.4 Immobilizzazioni immateriali in corso e acconti</v>
          </cell>
          <cell r="O717">
            <v>819</v>
          </cell>
          <cell r="P717">
            <v>895</v>
          </cell>
        </row>
        <row r="718">
          <cell r="N718" t="str">
            <v>Immobiliz. Immateriali in corso di esecuzione</v>
          </cell>
          <cell r="O718">
            <v>819</v>
          </cell>
          <cell r="P718">
            <v>895</v>
          </cell>
        </row>
        <row r="719">
          <cell r="N719" t="str">
            <v>Acconti su future immobilizz. Immateriali</v>
          </cell>
          <cell r="O719">
            <v>0</v>
          </cell>
          <cell r="P719">
            <v>0</v>
          </cell>
        </row>
        <row r="720">
          <cell r="M720" t="str">
            <v>AA15</v>
          </cell>
          <cell r="N720" t="str">
            <v>A.I.5 Altre immobilizzazioni immateriali.</v>
          </cell>
          <cell r="O720">
            <v>80</v>
          </cell>
          <cell r="P720">
            <v>68</v>
          </cell>
        </row>
        <row r="721">
          <cell r="N721" t="str">
            <v>A.I.5.a) Concessioni, licenze, marchi e diritti simili</v>
          </cell>
          <cell r="O721">
            <v>442</v>
          </cell>
          <cell r="P721">
            <v>548</v>
          </cell>
        </row>
        <row r="722">
          <cell r="N722" t="str">
            <v>Concessioni (Non sterilizzate)</v>
          </cell>
          <cell r="O722">
            <v>0</v>
          </cell>
          <cell r="P722">
            <v>0</v>
          </cell>
        </row>
        <row r="723">
          <cell r="N723" t="str">
            <v>Concessioni (Sterilizzate)</v>
          </cell>
          <cell r="O723">
            <v>0</v>
          </cell>
          <cell r="P723">
            <v>0</v>
          </cell>
        </row>
        <row r="724">
          <cell r="N724" t="str">
            <v>Licenze d'uso (Non sterilizzate)</v>
          </cell>
          <cell r="O724">
            <v>335</v>
          </cell>
          <cell r="P724">
            <v>335</v>
          </cell>
        </row>
        <row r="725">
          <cell r="N725" t="str">
            <v>Licenze d'uso (Sterilizzate)</v>
          </cell>
          <cell r="O725">
            <v>107</v>
          </cell>
          <cell r="P725">
            <v>213</v>
          </cell>
        </row>
        <row r="726">
          <cell r="N726" t="str">
            <v>Marchi (Non sterilizzati)</v>
          </cell>
          <cell r="O726">
            <v>0</v>
          </cell>
          <cell r="P726">
            <v>0</v>
          </cell>
        </row>
        <row r="727">
          <cell r="N727" t="str">
            <v>Marchi (Sterilizzati)</v>
          </cell>
          <cell r="O727">
            <v>0</v>
          </cell>
          <cell r="P727">
            <v>0</v>
          </cell>
        </row>
        <row r="728">
          <cell r="N728" t="str">
            <v>Altri diritti simili (Non sterilizzati)</v>
          </cell>
          <cell r="O728">
            <v>0</v>
          </cell>
          <cell r="P728">
            <v>0</v>
          </cell>
        </row>
        <row r="729">
          <cell r="N729" t="str">
            <v>Altri diritti simili (Sterilizzati)</v>
          </cell>
          <cell r="O729">
            <v>0</v>
          </cell>
          <cell r="P729">
            <v>0</v>
          </cell>
        </row>
        <row r="730">
          <cell r="N730" t="str">
            <v>A.I.5.b) Fondo amm.to Concessioni, licenze, marchi e diritti simili</v>
          </cell>
          <cell r="O730">
            <v>362</v>
          </cell>
          <cell r="P730">
            <v>480</v>
          </cell>
        </row>
        <row r="731">
          <cell r="N731" t="str">
            <v>F.do amm. Concessioni (Non sterilizzate)</v>
          </cell>
          <cell r="O731">
            <v>0</v>
          </cell>
          <cell r="P731">
            <v>0</v>
          </cell>
        </row>
        <row r="732">
          <cell r="N732" t="str">
            <v>F.do amm. Concessioni (Sterilizzate)</v>
          </cell>
          <cell r="O732">
            <v>0</v>
          </cell>
          <cell r="P732">
            <v>0</v>
          </cell>
        </row>
        <row r="733">
          <cell r="N733" t="str">
            <v>F.do amm. Licenze d'uso (Non sterilizzate)</v>
          </cell>
          <cell r="O733">
            <v>335</v>
          </cell>
          <cell r="P733">
            <v>335</v>
          </cell>
        </row>
        <row r="734">
          <cell r="N734" t="str">
            <v>F.do amm. Licenze d'uso (Sterilizzate)</v>
          </cell>
          <cell r="O734">
            <v>27</v>
          </cell>
          <cell r="P734">
            <v>145</v>
          </cell>
        </row>
        <row r="735">
          <cell r="N735" t="str">
            <v>F.do amm. Altri diritti simili (Non sterilizzati)</v>
          </cell>
          <cell r="O735">
            <v>0</v>
          </cell>
          <cell r="P735">
            <v>0</v>
          </cell>
        </row>
        <row r="736">
          <cell r="N736" t="str">
            <v>F.do amm. Altri diritti simili (Sterilizzati)</v>
          </cell>
          <cell r="O736">
            <v>0</v>
          </cell>
          <cell r="P736">
            <v>0</v>
          </cell>
        </row>
        <row r="737">
          <cell r="N737" t="str">
            <v>A.I.5.c) Migliorie su beni di terzi</v>
          </cell>
          <cell r="O737">
            <v>0</v>
          </cell>
          <cell r="P737">
            <v>0</v>
          </cell>
        </row>
        <row r="738">
          <cell r="N738" t="str">
            <v>Migliorie su beni di terzi (non sterilizzati)</v>
          </cell>
          <cell r="O738">
            <v>0</v>
          </cell>
          <cell r="P738">
            <v>0</v>
          </cell>
        </row>
        <row r="739">
          <cell r="N739" t="str">
            <v>Migliorie su beni di terzi (sterilizzati)</v>
          </cell>
          <cell r="O739">
            <v>0</v>
          </cell>
          <cell r="P739">
            <v>0</v>
          </cell>
        </row>
        <row r="740">
          <cell r="N740" t="str">
            <v>A.I.5.d) Fondo ammortamento migliorie beni terzi</v>
          </cell>
          <cell r="O740">
            <v>0</v>
          </cell>
          <cell r="P740">
            <v>0</v>
          </cell>
        </row>
        <row r="741">
          <cell r="N741" t="str">
            <v>F.do amm. Migliorie su beni di terzi (non sterilizzati)</v>
          </cell>
          <cell r="O741">
            <v>0</v>
          </cell>
          <cell r="P741">
            <v>0</v>
          </cell>
        </row>
        <row r="742">
          <cell r="N742" t="str">
            <v>F.do amm. Migliorie su beni di terzi (sterilizzati)</v>
          </cell>
          <cell r="O742">
            <v>0</v>
          </cell>
          <cell r="P742">
            <v>0</v>
          </cell>
        </row>
        <row r="743">
          <cell r="N743" t="str">
            <v>A.I.5.e) Pubblicità (da ammortizzare)</v>
          </cell>
          <cell r="O743">
            <v>0</v>
          </cell>
          <cell r="P743">
            <v>0</v>
          </cell>
        </row>
        <row r="744">
          <cell r="N744" t="str">
            <v>Pubblicità da ammortizzare (non sterilizzata)</v>
          </cell>
          <cell r="O744">
            <v>0</v>
          </cell>
          <cell r="P744">
            <v>0</v>
          </cell>
        </row>
        <row r="745">
          <cell r="N745" t="str">
            <v>Pubblicità da ammortizzare (sterilizzata)</v>
          </cell>
          <cell r="O745">
            <v>0</v>
          </cell>
          <cell r="P745">
            <v>0</v>
          </cell>
        </row>
        <row r="746">
          <cell r="N746" t="str">
            <v>A.I.5.f) Fondo ammortamento Pubblicità</v>
          </cell>
          <cell r="O746">
            <v>0</v>
          </cell>
          <cell r="P746">
            <v>0</v>
          </cell>
        </row>
        <row r="747">
          <cell r="N747" t="str">
            <v>F.do amm. Pubblicità (non sterilizzata)</v>
          </cell>
          <cell r="O747">
            <v>0</v>
          </cell>
          <cell r="P747">
            <v>0</v>
          </cell>
        </row>
        <row r="748">
          <cell r="N748" t="str">
            <v>F.do amm. Pubblicità (sterilizzata)</v>
          </cell>
          <cell r="O748">
            <v>0</v>
          </cell>
          <cell r="P748">
            <v>0</v>
          </cell>
        </row>
        <row r="749">
          <cell r="N749" t="str">
            <v>A.I.5.g) Altre immobilizzazioni immateriali</v>
          </cell>
          <cell r="O749">
            <v>0</v>
          </cell>
          <cell r="P749">
            <v>0</v>
          </cell>
        </row>
        <row r="750">
          <cell r="N750" t="str">
            <v>Altri costi pluriennali da ammortizzare (non sterilizzati)</v>
          </cell>
          <cell r="O750">
            <v>0</v>
          </cell>
          <cell r="P750">
            <v>0</v>
          </cell>
        </row>
        <row r="751">
          <cell r="N751" t="str">
            <v>Altri costi pluriennali da ammortizzare (sterilizzati)</v>
          </cell>
          <cell r="O751">
            <v>0</v>
          </cell>
          <cell r="P751">
            <v>0</v>
          </cell>
        </row>
        <row r="752">
          <cell r="N752" t="str">
            <v>Altre immobilizzazioni immateriali (non sterilizzate)</v>
          </cell>
          <cell r="O752">
            <v>0</v>
          </cell>
          <cell r="P752">
            <v>0</v>
          </cell>
        </row>
        <row r="753">
          <cell r="N753" t="str">
            <v>Altre immobilizzazioni immateriali (sterilizzate)</v>
          </cell>
          <cell r="O753">
            <v>0</v>
          </cell>
          <cell r="P753">
            <v>0</v>
          </cell>
        </row>
        <row r="754">
          <cell r="N754" t="str">
            <v>A.I.5.h) Fondo ammortamento altre imm.ni immateriali</v>
          </cell>
          <cell r="O754">
            <v>0</v>
          </cell>
          <cell r="P754">
            <v>0</v>
          </cell>
        </row>
        <row r="755">
          <cell r="N755" t="str">
            <v>F.do amm.to Altri costi pluriennali da ammortizzare (non sterilizzati)</v>
          </cell>
          <cell r="O755">
            <v>0</v>
          </cell>
          <cell r="P755">
            <v>0</v>
          </cell>
        </row>
        <row r="756">
          <cell r="N756" t="str">
            <v>F.do amm.to Altri costi pluriennali da ammortizzare (sterilizzati)</v>
          </cell>
          <cell r="O756">
            <v>0</v>
          </cell>
          <cell r="P756">
            <v>0</v>
          </cell>
        </row>
        <row r="757">
          <cell r="N757" t="str">
            <v>F.do amm.to Altre immobilizzazioni immateriali (non sterilizzate)</v>
          </cell>
          <cell r="O757">
            <v>0</v>
          </cell>
          <cell r="P757">
            <v>0</v>
          </cell>
        </row>
        <row r="758">
          <cell r="N758" t="str">
            <v>F.do amm.to Altre immobilizzazioni immateriali (sterilizzate)</v>
          </cell>
          <cell r="O758">
            <v>0</v>
          </cell>
          <cell r="P758">
            <v>0</v>
          </cell>
        </row>
        <row r="759">
          <cell r="N759" t="str">
            <v>A.I.6 F.do Svalutazione immobilizzazioni immateriali</v>
          </cell>
          <cell r="O759">
            <v>0</v>
          </cell>
          <cell r="P759">
            <v>0</v>
          </cell>
        </row>
        <row r="760">
          <cell r="M760" t="str">
            <v>AA11</v>
          </cell>
          <cell r="N760" t="str">
            <v>A.I.6.a) F.do Svalutazione Costi impianto e ampliamento</v>
          </cell>
          <cell r="O760">
            <v>0</v>
          </cell>
          <cell r="P760">
            <v>0</v>
          </cell>
        </row>
        <row r="761">
          <cell r="N761" t="str">
            <v>F.do Svalutazione Costi impianto e ampliamento (Non sterilizzati)</v>
          </cell>
          <cell r="O761">
            <v>0</v>
          </cell>
          <cell r="P761">
            <v>0</v>
          </cell>
        </row>
        <row r="762">
          <cell r="N762" t="str">
            <v>F.do Svalutazione Costi impianto e ampliamento (sterilizzati)</v>
          </cell>
          <cell r="O762">
            <v>0</v>
          </cell>
          <cell r="P762">
            <v>0</v>
          </cell>
        </row>
        <row r="763">
          <cell r="M763" t="str">
            <v>AA12</v>
          </cell>
          <cell r="N763" t="str">
            <v>A.I.6.b) F.do Svalutazione Costi ricerca e sviluppo</v>
          </cell>
          <cell r="O763">
            <v>0</v>
          </cell>
          <cell r="P763">
            <v>0</v>
          </cell>
        </row>
        <row r="764">
          <cell r="N764" t="str">
            <v>F.do Svalutazione Costi ricerca e sviluppo (Non sterilizzati)</v>
          </cell>
          <cell r="O764">
            <v>0</v>
          </cell>
          <cell r="P764">
            <v>0</v>
          </cell>
        </row>
        <row r="765">
          <cell r="N765" t="str">
            <v>F.do Svalutazione Costi ricerca e sviluppo (sterilizzati)</v>
          </cell>
          <cell r="O765">
            <v>0</v>
          </cell>
          <cell r="P765">
            <v>0</v>
          </cell>
        </row>
        <row r="766">
          <cell r="M766" t="str">
            <v>AA13</v>
          </cell>
          <cell r="N766" t="str">
            <v>A.I.6.c) F.do Svalutazione Diritti brevetto e diritti utilizz. op.ingegno</v>
          </cell>
          <cell r="O766">
            <v>0</v>
          </cell>
          <cell r="P766">
            <v>0</v>
          </cell>
        </row>
        <row r="767">
          <cell r="N767" t="str">
            <v>F.do Svalutazione Diritti brevetto e util. Op. ingegno (Non sterilizzati)</v>
          </cell>
          <cell r="O767">
            <v>0</v>
          </cell>
          <cell r="P767">
            <v>0</v>
          </cell>
        </row>
        <row r="768">
          <cell r="N768" t="str">
            <v>F.do Svalutazione Diritti brevetto e util. Op. ingegno (Sterilizzati)</v>
          </cell>
          <cell r="O768">
            <v>0</v>
          </cell>
          <cell r="P768">
            <v>0</v>
          </cell>
        </row>
        <row r="769">
          <cell r="M769" t="str">
            <v>AA15</v>
          </cell>
          <cell r="N769" t="str">
            <v>A.I.6.d) F.do Svalutazione Altre immobil. Immateriali</v>
          </cell>
          <cell r="O769">
            <v>0</v>
          </cell>
          <cell r="P769">
            <v>0</v>
          </cell>
        </row>
        <row r="770">
          <cell r="N770" t="str">
            <v>F.do Svalutazione Altre immobilizz. immateriali (Non sterilizzati)</v>
          </cell>
          <cell r="O770">
            <v>0</v>
          </cell>
          <cell r="P770">
            <v>0</v>
          </cell>
        </row>
        <row r="771">
          <cell r="N771" t="str">
            <v>F.do Svalutazione Altre immobilizz. immateriali (Sterilizzati)</v>
          </cell>
          <cell r="O771">
            <v>0</v>
          </cell>
          <cell r="P771">
            <v>0</v>
          </cell>
        </row>
        <row r="772">
          <cell r="N772" t="str">
            <v>A.II. Immobilizzazioni materiali</v>
          </cell>
          <cell r="O772">
            <v>881</v>
          </cell>
          <cell r="P772">
            <v>1081</v>
          </cell>
        </row>
        <row r="773">
          <cell r="N773" t="str">
            <v>A.II.1 Terreni</v>
          </cell>
          <cell r="O773">
            <v>0</v>
          </cell>
          <cell r="P773">
            <v>0</v>
          </cell>
        </row>
        <row r="774">
          <cell r="M774" t="str">
            <v>AA21a</v>
          </cell>
          <cell r="N774" t="str">
            <v>A.II.1.a) Terreni disponibili</v>
          </cell>
          <cell r="O774">
            <v>0</v>
          </cell>
          <cell r="P774">
            <v>0</v>
          </cell>
        </row>
        <row r="775">
          <cell r="N775" t="str">
            <v>Terreni disponibili (Non sterilizzati)</v>
          </cell>
          <cell r="O775">
            <v>0</v>
          </cell>
          <cell r="P775">
            <v>0</v>
          </cell>
        </row>
        <row r="776">
          <cell r="N776" t="str">
            <v>Terreni disponibili (Sterilizzati)</v>
          </cell>
          <cell r="O776">
            <v>0</v>
          </cell>
          <cell r="P776">
            <v>0</v>
          </cell>
        </row>
        <row r="777">
          <cell r="N777" t="str">
            <v>Terreni edificabili disponibili (Non sterilizzati)</v>
          </cell>
          <cell r="O777">
            <v>0</v>
          </cell>
          <cell r="P777">
            <v>0</v>
          </cell>
        </row>
        <row r="778">
          <cell r="N778" t="str">
            <v>Terreni edificabili disponibili (Sterilizzati)</v>
          </cell>
          <cell r="O778">
            <v>0</v>
          </cell>
          <cell r="P778">
            <v>0</v>
          </cell>
        </row>
        <row r="779">
          <cell r="N779" t="str">
            <v>Altri terreni disponibili (Non sterilizzati)</v>
          </cell>
          <cell r="O779">
            <v>0</v>
          </cell>
          <cell r="P779">
            <v>0</v>
          </cell>
        </row>
        <row r="780">
          <cell r="N780" t="str">
            <v>Altri terreni disponibili (Sterilizzati)</v>
          </cell>
          <cell r="O780">
            <v>0</v>
          </cell>
          <cell r="P780">
            <v>0</v>
          </cell>
        </row>
        <row r="781">
          <cell r="M781" t="str">
            <v>AA21b</v>
          </cell>
          <cell r="N781" t="str">
            <v>A.II.1.b) Terreni indisponibili</v>
          </cell>
          <cell r="O781">
            <v>0</v>
          </cell>
          <cell r="P781">
            <v>0</v>
          </cell>
        </row>
        <row r="782">
          <cell r="N782" t="str">
            <v>Terreni indisponibili (Non sterilizzati)</v>
          </cell>
          <cell r="O782">
            <v>0</v>
          </cell>
          <cell r="P782">
            <v>0</v>
          </cell>
        </row>
        <row r="783">
          <cell r="N783" t="str">
            <v>Terreni indisponibili (Sterilizzati)</v>
          </cell>
          <cell r="O783">
            <v>0</v>
          </cell>
          <cell r="P783">
            <v>0</v>
          </cell>
        </row>
        <row r="784">
          <cell r="N784" t="str">
            <v>Terreni edificabili indisponibili (Non sterilizzati)</v>
          </cell>
          <cell r="O784">
            <v>0</v>
          </cell>
          <cell r="P784">
            <v>0</v>
          </cell>
        </row>
        <row r="785">
          <cell r="N785" t="str">
            <v>Terreni edificabili indisponibili (Sterilizzati)</v>
          </cell>
          <cell r="O785">
            <v>0</v>
          </cell>
          <cell r="P785">
            <v>0</v>
          </cell>
        </row>
        <row r="786">
          <cell r="N786" t="str">
            <v>Altri terreni indisponibili (Non sterilizzati)</v>
          </cell>
          <cell r="O786">
            <v>0</v>
          </cell>
          <cell r="P786">
            <v>0</v>
          </cell>
        </row>
        <row r="787">
          <cell r="N787" t="str">
            <v>Altri terreni indisponibili (Sterilizzati)</v>
          </cell>
          <cell r="O787">
            <v>0</v>
          </cell>
          <cell r="P787">
            <v>0</v>
          </cell>
        </row>
        <row r="788">
          <cell r="N788" t="str">
            <v>A.II.2 Fabbricati</v>
          </cell>
          <cell r="O788">
            <v>0</v>
          </cell>
          <cell r="P788">
            <v>0</v>
          </cell>
        </row>
        <row r="789">
          <cell r="M789" t="str">
            <v>AA22a</v>
          </cell>
          <cell r="N789" t="str">
            <v>A.II.2.a) Fabbricati non strumentali (disponibili)</v>
          </cell>
          <cell r="O789">
            <v>0</v>
          </cell>
          <cell r="P789">
            <v>0</v>
          </cell>
        </row>
        <row r="790">
          <cell r="N790" t="str">
            <v>A.II.2.a.1) Fabbricati non strumentali (disponibili)</v>
          </cell>
          <cell r="O790">
            <v>0</v>
          </cell>
          <cell r="P790">
            <v>0</v>
          </cell>
        </row>
        <row r="791">
          <cell r="N791" t="str">
            <v>Fabbricati disponibili (da reddito) - (Non sterilizzati)</v>
          </cell>
          <cell r="O791">
            <v>0</v>
          </cell>
          <cell r="P791">
            <v>0</v>
          </cell>
        </row>
        <row r="792">
          <cell r="N792" t="str">
            <v>Fabbricati disponibili (da reddito) - (Sterilizzati)</v>
          </cell>
          <cell r="O792">
            <v>0</v>
          </cell>
          <cell r="P792">
            <v>0</v>
          </cell>
        </row>
        <row r="793">
          <cell r="N793" t="str">
            <v>Costruzioni leggere (da reddito) - (Non sterilizzati)</v>
          </cell>
          <cell r="O793">
            <v>0</v>
          </cell>
          <cell r="P793">
            <v>0</v>
          </cell>
        </row>
        <row r="794">
          <cell r="N794" t="str">
            <v>Costruzioni leggere (da reddito) - (Sterilizzati)</v>
          </cell>
          <cell r="O794">
            <v>0</v>
          </cell>
          <cell r="P794">
            <v>0</v>
          </cell>
        </row>
        <row r="795">
          <cell r="N795" t="str">
            <v>A.II.2.a.2) Fondo ammortamento Fabbricati (disponibili)</v>
          </cell>
          <cell r="O795">
            <v>0</v>
          </cell>
          <cell r="P795">
            <v>0</v>
          </cell>
        </row>
        <row r="796">
          <cell r="N796" t="str">
            <v>F.do amm. Fabbricati disponibili (da reddito) - (Non sterilizzati)</v>
          </cell>
          <cell r="O796">
            <v>0</v>
          </cell>
          <cell r="P796">
            <v>0</v>
          </cell>
        </row>
        <row r="797">
          <cell r="N797" t="str">
            <v>F.do amm. Fabbricati disponibili (da reddito) - (Sterilizzati)</v>
          </cell>
          <cell r="O797">
            <v>0</v>
          </cell>
          <cell r="P797">
            <v>0</v>
          </cell>
        </row>
        <row r="798">
          <cell r="N798" t="str">
            <v>F.do amm. Costruzioni leggere (da reddito) - (Non sterilizzati)</v>
          </cell>
          <cell r="O798">
            <v>0</v>
          </cell>
          <cell r="P798">
            <v>0</v>
          </cell>
        </row>
        <row r="799">
          <cell r="N799" t="str">
            <v>F.do amm. Costruzioni leggere (da reddito) - (Sterilizzati)</v>
          </cell>
          <cell r="O799">
            <v>0</v>
          </cell>
          <cell r="P799">
            <v>0</v>
          </cell>
        </row>
        <row r="800">
          <cell r="M800" t="str">
            <v>AA22b</v>
          </cell>
          <cell r="N800" t="str">
            <v>A.II.2.b) Fabbricati (indisponibili)</v>
          </cell>
          <cell r="O800">
            <v>0</v>
          </cell>
          <cell r="P800">
            <v>0</v>
          </cell>
        </row>
        <row r="801">
          <cell r="N801" t="str">
            <v>A.II.2.b.1) Fabbricati (indisponibili)</v>
          </cell>
          <cell r="O801">
            <v>0</v>
          </cell>
          <cell r="P801">
            <v>0</v>
          </cell>
        </row>
        <row r="802">
          <cell r="N802" t="str">
            <v>Fabbricati indisponibili (attività istituzionale) - (Non sterilizzati)</v>
          </cell>
          <cell r="O802">
            <v>0</v>
          </cell>
          <cell r="P802">
            <v>0</v>
          </cell>
        </row>
        <row r="803">
          <cell r="N803" t="str">
            <v>Fabbricati indisponibili (attività istituzionale) - (Sterilizzati)</v>
          </cell>
          <cell r="O803">
            <v>0</v>
          </cell>
          <cell r="P803">
            <v>0</v>
          </cell>
        </row>
        <row r="804">
          <cell r="N804" t="str">
            <v>Costruzioni leggere (attività istituzionale) - (Non sterilizzati)</v>
          </cell>
          <cell r="O804">
            <v>0</v>
          </cell>
          <cell r="P804">
            <v>0</v>
          </cell>
        </row>
        <row r="805">
          <cell r="N805" t="str">
            <v>Costruzioni leggere (attività istituzionale) - (Sterilizzati)</v>
          </cell>
          <cell r="O805">
            <v>0</v>
          </cell>
          <cell r="P805">
            <v>0</v>
          </cell>
        </row>
        <row r="806">
          <cell r="N806" t="str">
            <v>A.II.2.b.2) Fondo ammortamento Fabbricati (indisponibili)</v>
          </cell>
          <cell r="O806">
            <v>0</v>
          </cell>
          <cell r="P806">
            <v>0</v>
          </cell>
        </row>
        <row r="807">
          <cell r="N807" t="str">
            <v>F.do amm. Fabbricati indisponibili (attività istituzionale) - (Non sterilizzati)</v>
          </cell>
          <cell r="O807">
            <v>0</v>
          </cell>
          <cell r="P807">
            <v>0</v>
          </cell>
        </row>
        <row r="808">
          <cell r="N808" t="str">
            <v>F.do amm. Fabbricati indisponibili (attività istituzionale) - (Sterilizzati)</v>
          </cell>
          <cell r="O808">
            <v>0</v>
          </cell>
          <cell r="P808">
            <v>0</v>
          </cell>
        </row>
        <row r="809">
          <cell r="N809" t="str">
            <v>F.do amm. Costruzioni leggere (attività istituzionale) - (Non sterilizzati)</v>
          </cell>
          <cell r="O809">
            <v>0</v>
          </cell>
          <cell r="P809">
            <v>0</v>
          </cell>
        </row>
        <row r="810">
          <cell r="N810" t="str">
            <v>F.do amm. Costruzioni leggere (attività istituzionale) - (Sterilizzati)</v>
          </cell>
          <cell r="O810">
            <v>0</v>
          </cell>
          <cell r="P810">
            <v>0</v>
          </cell>
        </row>
        <row r="811">
          <cell r="M811" t="str">
            <v>AA23</v>
          </cell>
          <cell r="N811" t="str">
            <v>A.II.3 Impianti e macchinari.</v>
          </cell>
          <cell r="O811">
            <v>0</v>
          </cell>
          <cell r="P811">
            <v>0</v>
          </cell>
        </row>
        <row r="812">
          <cell r="N812" t="str">
            <v>A.II.3.a) Impianti e macchinari.</v>
          </cell>
          <cell r="O812">
            <v>0</v>
          </cell>
          <cell r="P812">
            <v>0</v>
          </cell>
        </row>
        <row r="813">
          <cell r="N813" t="str">
            <v>Impianti sanitari (Non sterilizzati)</v>
          </cell>
          <cell r="O813">
            <v>0</v>
          </cell>
          <cell r="P813">
            <v>0</v>
          </cell>
        </row>
        <row r="814">
          <cell r="N814" t="str">
            <v>Impianti sanitari (Sterilizzati)</v>
          </cell>
          <cell r="O814">
            <v>0</v>
          </cell>
          <cell r="P814">
            <v>0</v>
          </cell>
        </row>
        <row r="815">
          <cell r="N815" t="str">
            <v>Impianti elettrici ed idraulici (Non sterilizzati)</v>
          </cell>
          <cell r="O815">
            <v>0</v>
          </cell>
          <cell r="P815">
            <v>0</v>
          </cell>
        </row>
        <row r="816">
          <cell r="N816" t="str">
            <v>Impianti elettrici ed idraulici (Sterilizzati)</v>
          </cell>
          <cell r="O816">
            <v>0</v>
          </cell>
          <cell r="P816">
            <v>0</v>
          </cell>
        </row>
        <row r="817">
          <cell r="N817" t="str">
            <v>Impianti telefonici (Non sterilizzati)</v>
          </cell>
          <cell r="O817">
            <v>0</v>
          </cell>
          <cell r="P817">
            <v>0</v>
          </cell>
        </row>
        <row r="818">
          <cell r="N818" t="str">
            <v>Impianti telefonici (Sterilizzati)</v>
          </cell>
          <cell r="O818">
            <v>0</v>
          </cell>
          <cell r="P818">
            <v>0</v>
          </cell>
        </row>
        <row r="819">
          <cell r="N819" t="str">
            <v>Impianti di allarme e sicurezza (Non sterilizzati)</v>
          </cell>
          <cell r="O819">
            <v>0</v>
          </cell>
          <cell r="P819">
            <v>0</v>
          </cell>
        </row>
        <row r="820">
          <cell r="N820" t="str">
            <v>Impianti di allarme e sicurezza (Sterilizzati)</v>
          </cell>
          <cell r="O820">
            <v>0</v>
          </cell>
          <cell r="P820">
            <v>0</v>
          </cell>
        </row>
        <row r="821">
          <cell r="N821" t="str">
            <v>Altri impianti e macchinari specifici (Non sterilizzati)</v>
          </cell>
          <cell r="O821">
            <v>0</v>
          </cell>
          <cell r="P821">
            <v>0</v>
          </cell>
        </row>
        <row r="822">
          <cell r="N822" t="str">
            <v>Altri impianti e macchinari specifici (Sterilizzati)</v>
          </cell>
          <cell r="O822">
            <v>0</v>
          </cell>
          <cell r="P822">
            <v>0</v>
          </cell>
        </row>
        <row r="823">
          <cell r="N823" t="str">
            <v>Altri impiantie macchinari generici (Non sterilizzati)</v>
          </cell>
          <cell r="O823">
            <v>0</v>
          </cell>
          <cell r="P823">
            <v>0</v>
          </cell>
        </row>
        <row r="824">
          <cell r="N824" t="str">
            <v>Altri impiantie macchinari generici (Sterilizzati)</v>
          </cell>
          <cell r="O824">
            <v>0</v>
          </cell>
          <cell r="P824">
            <v>0</v>
          </cell>
        </row>
        <row r="825">
          <cell r="N825" t="str">
            <v>Altri impianti (Non sterilizzati)</v>
          </cell>
          <cell r="O825">
            <v>0</v>
          </cell>
          <cell r="P825">
            <v>0</v>
          </cell>
        </row>
        <row r="826">
          <cell r="N826" t="str">
            <v>Altri impianti (Sterilizzati)</v>
          </cell>
          <cell r="O826">
            <v>0</v>
          </cell>
          <cell r="P826">
            <v>0</v>
          </cell>
        </row>
        <row r="827">
          <cell r="N827" t="str">
            <v>A.II.3.b) Fondo ammortamento Impianti e macchinari.</v>
          </cell>
          <cell r="O827">
            <v>0</v>
          </cell>
          <cell r="P827">
            <v>0</v>
          </cell>
        </row>
        <row r="828">
          <cell r="N828" t="str">
            <v>F.do amm. Impianti sanitari (Non sterilizzati)</v>
          </cell>
          <cell r="O828">
            <v>0</v>
          </cell>
          <cell r="P828">
            <v>0</v>
          </cell>
        </row>
        <row r="829">
          <cell r="N829" t="str">
            <v>F.do amm. Impianti sanitari (Sterilizzati)</v>
          </cell>
          <cell r="O829">
            <v>0</v>
          </cell>
          <cell r="P829">
            <v>0</v>
          </cell>
        </row>
        <row r="830">
          <cell r="N830" t="str">
            <v>F.do amm. Impianti elettrici ed idraulici (Non sterilizzati)</v>
          </cell>
          <cell r="O830">
            <v>0</v>
          </cell>
          <cell r="P830">
            <v>0</v>
          </cell>
        </row>
        <row r="831">
          <cell r="N831" t="str">
            <v>F.do amm. Impianti elettrici ed idraulici (Sterilizzati)</v>
          </cell>
          <cell r="O831">
            <v>0</v>
          </cell>
          <cell r="P831">
            <v>0</v>
          </cell>
        </row>
        <row r="832">
          <cell r="N832" t="str">
            <v>F.do amm. Impianti telefonici (Non sterilizzati)</v>
          </cell>
          <cell r="O832">
            <v>0</v>
          </cell>
          <cell r="P832">
            <v>0</v>
          </cell>
        </row>
        <row r="833">
          <cell r="N833" t="str">
            <v>F.do amm. Impianti telefonici (Sterilizzati)</v>
          </cell>
          <cell r="O833">
            <v>0</v>
          </cell>
          <cell r="P833">
            <v>0</v>
          </cell>
        </row>
        <row r="834">
          <cell r="N834" t="str">
            <v>F.do amm. Impianti di allarme e sicurezza (Non sterilizzati)</v>
          </cell>
          <cell r="O834">
            <v>0</v>
          </cell>
          <cell r="P834">
            <v>0</v>
          </cell>
        </row>
        <row r="835">
          <cell r="N835" t="str">
            <v>F.do amm. Impianti di allarme e sicurezza (Sterilizzati)</v>
          </cell>
          <cell r="O835">
            <v>0</v>
          </cell>
          <cell r="P835">
            <v>0</v>
          </cell>
        </row>
        <row r="836">
          <cell r="N836" t="str">
            <v>F.do amm. Altri impianti e macchinari specifici (Non sterilizzati)</v>
          </cell>
          <cell r="O836">
            <v>0</v>
          </cell>
          <cell r="P836">
            <v>0</v>
          </cell>
        </row>
        <row r="837">
          <cell r="N837" t="str">
            <v>F.do amm. Altri impianti e macchinari specifici (Sterilizzati)</v>
          </cell>
          <cell r="O837">
            <v>0</v>
          </cell>
          <cell r="P837">
            <v>0</v>
          </cell>
        </row>
        <row r="838">
          <cell r="N838" t="str">
            <v>F.do amm. Altri impiantie macchinari generici (Non sterilizzati)</v>
          </cell>
          <cell r="O838">
            <v>0</v>
          </cell>
          <cell r="P838">
            <v>0</v>
          </cell>
        </row>
        <row r="839">
          <cell r="N839" t="str">
            <v>F.do amm. Altri impiantie macchinari generici (Sterilizzati)</v>
          </cell>
          <cell r="O839">
            <v>0</v>
          </cell>
          <cell r="P839">
            <v>0</v>
          </cell>
        </row>
        <row r="840">
          <cell r="N840" t="str">
            <v>F.do amm. Altri impianti (Non sterilizzati)</v>
          </cell>
          <cell r="O840">
            <v>0</v>
          </cell>
          <cell r="P840">
            <v>0</v>
          </cell>
        </row>
        <row r="841">
          <cell r="N841" t="str">
            <v>F.do amm. Altri impianti (Sterilizzati)</v>
          </cell>
          <cell r="O841">
            <v>0</v>
          </cell>
          <cell r="P841">
            <v>0</v>
          </cell>
        </row>
        <row r="842">
          <cell r="M842" t="str">
            <v>AA24</v>
          </cell>
          <cell r="N842" t="str">
            <v>A.II.4 Attrezzature sanitarie e scientifiche</v>
          </cell>
          <cell r="O842">
            <v>357</v>
          </cell>
          <cell r="P842">
            <v>548</v>
          </cell>
        </row>
        <row r="843">
          <cell r="N843" t="str">
            <v>A.II.4.a) Attrezzature sanitarie e scientifiche</v>
          </cell>
          <cell r="O843">
            <v>2366</v>
          </cell>
          <cell r="P843">
            <v>2901</v>
          </cell>
        </row>
        <row r="844">
          <cell r="N844" t="str">
            <v>Attrezzature sanitarie (Non sterilizzate)</v>
          </cell>
          <cell r="O844">
            <v>2204</v>
          </cell>
          <cell r="P844">
            <v>2204</v>
          </cell>
        </row>
        <row r="845">
          <cell r="N845" t="str">
            <v>Attrezzature sanitarie (Sterilizzate)</v>
          </cell>
          <cell r="O845">
            <v>162</v>
          </cell>
          <cell r="P845">
            <v>697</v>
          </cell>
        </row>
        <row r="846">
          <cell r="N846" t="str">
            <v>Beni per assistenza protesica (Non sterilizzate)</v>
          </cell>
          <cell r="O846">
            <v>0</v>
          </cell>
          <cell r="P846">
            <v>0</v>
          </cell>
        </row>
        <row r="847">
          <cell r="N847" t="str">
            <v>Beni per assistenza protesica (Sterilizzate)</v>
          </cell>
          <cell r="O847">
            <v>0</v>
          </cell>
          <cell r="P847">
            <v>0</v>
          </cell>
        </row>
        <row r="848">
          <cell r="N848" t="str">
            <v>Altre attrezzature sanitarie (Non sterilizzate)</v>
          </cell>
          <cell r="O848">
            <v>0</v>
          </cell>
          <cell r="P848">
            <v>0</v>
          </cell>
        </row>
        <row r="849">
          <cell r="N849" t="str">
            <v>Altre attrezzature sanitarie (Sterilizzate)</v>
          </cell>
          <cell r="O849">
            <v>0</v>
          </cell>
          <cell r="P849">
            <v>0</v>
          </cell>
        </row>
        <row r="850">
          <cell r="N850" t="str">
            <v>A.II.4.b) Fondo ammortamento Attrezzature sanitarie e scientifiche</v>
          </cell>
          <cell r="O850">
            <v>2009</v>
          </cell>
          <cell r="P850">
            <v>2353</v>
          </cell>
        </row>
        <row r="851">
          <cell r="N851" t="str">
            <v>F.do amm. Attrezzature sanitarie (Non sterilizzate)</v>
          </cell>
          <cell r="O851">
            <v>1989</v>
          </cell>
          <cell r="P851">
            <v>2204</v>
          </cell>
        </row>
        <row r="852">
          <cell r="N852" t="str">
            <v>F.do amm. Attrezzature sanitarie (Sterilizzate)</v>
          </cell>
          <cell r="O852">
            <v>20</v>
          </cell>
          <cell r="P852">
            <v>149</v>
          </cell>
        </row>
        <row r="853">
          <cell r="N853" t="str">
            <v>F.do amm. Beni per assistenza protesica (Non sterilizzate)</v>
          </cell>
          <cell r="O853">
            <v>0</v>
          </cell>
          <cell r="P853">
            <v>0</v>
          </cell>
        </row>
        <row r="854">
          <cell r="N854" t="str">
            <v>F.do amm. Beni per assistenza protesica (Sterilizzate)</v>
          </cell>
          <cell r="O854">
            <v>0</v>
          </cell>
          <cell r="P854">
            <v>0</v>
          </cell>
        </row>
        <row r="855">
          <cell r="N855" t="str">
            <v>F.do amm. Altre attrezzature sanitarie (Non sterilizzate)</v>
          </cell>
          <cell r="O855">
            <v>0</v>
          </cell>
          <cell r="P855">
            <v>0</v>
          </cell>
        </row>
        <row r="856">
          <cell r="N856" t="str">
            <v>F.do amm. Altre attrezzature sanitarie (Sterilizzate)</v>
          </cell>
          <cell r="O856">
            <v>0</v>
          </cell>
          <cell r="P856">
            <v>0</v>
          </cell>
        </row>
        <row r="857">
          <cell r="M857" t="str">
            <v>AA25</v>
          </cell>
          <cell r="N857" t="str">
            <v>A.II.5 Mobili ed arredi</v>
          </cell>
          <cell r="O857">
            <v>0</v>
          </cell>
          <cell r="P857">
            <v>0</v>
          </cell>
        </row>
        <row r="858">
          <cell r="N858" t="str">
            <v>A.II.5.a) Mobili ed arredi</v>
          </cell>
          <cell r="O858">
            <v>0</v>
          </cell>
          <cell r="P858">
            <v>0</v>
          </cell>
        </row>
        <row r="859">
          <cell r="N859" t="str">
            <v>Mobili , arredi e attrezzature ufficio (Non sterilizzati)</v>
          </cell>
          <cell r="O859">
            <v>0</v>
          </cell>
          <cell r="P859">
            <v>0</v>
          </cell>
        </row>
        <row r="860">
          <cell r="N860" t="str">
            <v>Mobili , arredi e attrezzature ufficio (Sterilizzati)</v>
          </cell>
          <cell r="O860">
            <v>0</v>
          </cell>
          <cell r="P860">
            <v>0</v>
          </cell>
        </row>
        <row r="861">
          <cell r="N861" t="str">
            <v>Scaffalature (Non sterilizzati)</v>
          </cell>
          <cell r="O861">
            <v>0</v>
          </cell>
          <cell r="P861">
            <v>0</v>
          </cell>
        </row>
        <row r="862">
          <cell r="N862" t="str">
            <v>Scaffalature (Sterilizzati)</v>
          </cell>
          <cell r="O862">
            <v>0</v>
          </cell>
          <cell r="P862">
            <v>0</v>
          </cell>
        </row>
        <row r="863">
          <cell r="N863" t="str">
            <v>Mobili ed arredi diversi (Non sterilizzati)</v>
          </cell>
          <cell r="O863">
            <v>0</v>
          </cell>
          <cell r="P863">
            <v>0</v>
          </cell>
        </row>
        <row r="864">
          <cell r="N864" t="str">
            <v>Mobili ed arredi diversi (Sterilizzati)</v>
          </cell>
          <cell r="O864">
            <v>0</v>
          </cell>
          <cell r="P864">
            <v>0</v>
          </cell>
        </row>
        <row r="865">
          <cell r="N865" t="str">
            <v>Altri mobili e arredi (Non sterilizzati)</v>
          </cell>
          <cell r="O865">
            <v>0</v>
          </cell>
          <cell r="P865">
            <v>0</v>
          </cell>
        </row>
        <row r="866">
          <cell r="N866" t="str">
            <v>Altri mobili e arredi (Sterilizzati)</v>
          </cell>
          <cell r="O866">
            <v>0</v>
          </cell>
          <cell r="P866">
            <v>0</v>
          </cell>
        </row>
        <row r="867">
          <cell r="N867" t="str">
            <v>A.II.5.b) Fondo ammortamento Mobili ed arredi</v>
          </cell>
          <cell r="O867">
            <v>0</v>
          </cell>
          <cell r="P867">
            <v>0</v>
          </cell>
        </row>
        <row r="868">
          <cell r="N868" t="str">
            <v>F.do amm. Mobili , arredi e attrezzature ufficio (Non sterilizzati)</v>
          </cell>
          <cell r="O868">
            <v>0</v>
          </cell>
          <cell r="P868">
            <v>0</v>
          </cell>
        </row>
        <row r="869">
          <cell r="N869" t="str">
            <v>F.do amm. Mobili , arredi e attrezzature ufficio (Sterilizzati)</v>
          </cell>
          <cell r="O869">
            <v>0</v>
          </cell>
          <cell r="P869">
            <v>0</v>
          </cell>
        </row>
        <row r="870">
          <cell r="N870" t="str">
            <v>F.do amm. Scaffalature (Non sterilizzati)</v>
          </cell>
          <cell r="O870">
            <v>0</v>
          </cell>
          <cell r="P870">
            <v>0</v>
          </cell>
        </row>
        <row r="871">
          <cell r="N871" t="str">
            <v>F.do amm. Scaffalature (Sterilizzati)</v>
          </cell>
          <cell r="O871">
            <v>0</v>
          </cell>
          <cell r="P871">
            <v>0</v>
          </cell>
        </row>
        <row r="872">
          <cell r="N872" t="str">
            <v>F.do amm. Mobili ed arredi diversi (Non sterilizzati)</v>
          </cell>
          <cell r="O872">
            <v>0</v>
          </cell>
          <cell r="P872">
            <v>0</v>
          </cell>
        </row>
        <row r="873">
          <cell r="N873" t="str">
            <v>F.do amm. Mobili ed arredi diversi (Sterilizzati)</v>
          </cell>
          <cell r="O873">
            <v>0</v>
          </cell>
          <cell r="P873">
            <v>0</v>
          </cell>
        </row>
        <row r="874">
          <cell r="N874" t="str">
            <v>F.do amm. Altri mobili e arredi (Non sterilizzati)</v>
          </cell>
          <cell r="O874">
            <v>0</v>
          </cell>
          <cell r="P874">
            <v>0</v>
          </cell>
        </row>
        <row r="875">
          <cell r="N875" t="str">
            <v>F.do amm. Altri mobili e arredi (Sterilizzati)</v>
          </cell>
          <cell r="O875">
            <v>0</v>
          </cell>
          <cell r="P875">
            <v>0</v>
          </cell>
        </row>
        <row r="876">
          <cell r="M876" t="str">
            <v>AA26</v>
          </cell>
          <cell r="N876" t="str">
            <v>A.II.6 Automezzi</v>
          </cell>
          <cell r="O876">
            <v>0</v>
          </cell>
          <cell r="P876">
            <v>0</v>
          </cell>
        </row>
        <row r="877">
          <cell r="N877" t="str">
            <v>A.II.6.a) Automezzi</v>
          </cell>
          <cell r="O877">
            <v>0</v>
          </cell>
          <cell r="P877">
            <v>0</v>
          </cell>
        </row>
        <row r="878">
          <cell r="N878" t="str">
            <v>Automezzi (Non sterilizzati)</v>
          </cell>
          <cell r="O878">
            <v>0</v>
          </cell>
          <cell r="P878">
            <v>0</v>
          </cell>
        </row>
        <row r="879">
          <cell r="N879" t="str">
            <v>Automezzi (Sterilizzati)</v>
          </cell>
          <cell r="O879">
            <v>0</v>
          </cell>
          <cell r="P879">
            <v>0</v>
          </cell>
        </row>
        <row r="880">
          <cell r="N880" t="str">
            <v>Ambulanze utilizzate per il 118 (Non sterilizzati)</v>
          </cell>
          <cell r="O880">
            <v>0</v>
          </cell>
          <cell r="P880">
            <v>0</v>
          </cell>
        </row>
        <row r="881">
          <cell r="N881" t="str">
            <v>Ambulanze utilizzate per il 118 (Sterilizzati)</v>
          </cell>
          <cell r="O881">
            <v>0</v>
          </cell>
          <cell r="P881">
            <v>0</v>
          </cell>
        </row>
        <row r="882">
          <cell r="N882" t="str">
            <v>Altre ambulanze (Non sterilizzati)</v>
          </cell>
          <cell r="O882">
            <v>0</v>
          </cell>
          <cell r="P882">
            <v>0</v>
          </cell>
        </row>
        <row r="883">
          <cell r="N883" t="str">
            <v>Altre ambulanze (Sterilizzati)</v>
          </cell>
          <cell r="O883">
            <v>0</v>
          </cell>
          <cell r="P883">
            <v>0</v>
          </cell>
        </row>
        <row r="884">
          <cell r="N884" t="str">
            <v>Altri mezzi di trasporto* (Non sterilizzati)</v>
          </cell>
          <cell r="O884">
            <v>0</v>
          </cell>
          <cell r="P884">
            <v>0</v>
          </cell>
        </row>
        <row r="885">
          <cell r="N885" t="str">
            <v>Altri mezzi di trasporto* (Sterilizzati)</v>
          </cell>
          <cell r="O885">
            <v>0</v>
          </cell>
          <cell r="P885">
            <v>0</v>
          </cell>
        </row>
        <row r="886">
          <cell r="N886" t="str">
            <v>Altri automezzi (Non sterilizzati)</v>
          </cell>
          <cell r="O886">
            <v>0</v>
          </cell>
          <cell r="P886">
            <v>0</v>
          </cell>
        </row>
        <row r="887">
          <cell r="N887" t="str">
            <v>Altri automezzi (Sterilizzati)</v>
          </cell>
          <cell r="O887">
            <v>0</v>
          </cell>
          <cell r="P887">
            <v>0</v>
          </cell>
        </row>
        <row r="888">
          <cell r="N888" t="str">
            <v>A.II.6.b) Fondo ammortamento Automezzi</v>
          </cell>
          <cell r="O888">
            <v>0</v>
          </cell>
          <cell r="P888">
            <v>0</v>
          </cell>
        </row>
        <row r="889">
          <cell r="N889" t="str">
            <v>F.do amm. Automezzi (Non sterilizzati)</v>
          </cell>
          <cell r="O889">
            <v>0</v>
          </cell>
          <cell r="P889">
            <v>0</v>
          </cell>
        </row>
        <row r="890">
          <cell r="N890" t="str">
            <v>F.do amm. Automezzi (Sterilizzati)</v>
          </cell>
          <cell r="O890">
            <v>0</v>
          </cell>
          <cell r="P890">
            <v>0</v>
          </cell>
        </row>
        <row r="891">
          <cell r="N891" t="str">
            <v>F.do amm. Ambulanze utilizzate per il 118 (Non sterilizzati)</v>
          </cell>
          <cell r="O891">
            <v>0</v>
          </cell>
          <cell r="P891">
            <v>0</v>
          </cell>
        </row>
        <row r="892">
          <cell r="N892" t="str">
            <v>F.do amm. Ambulanze utilizzate per il 118 (Sterilizzati)</v>
          </cell>
          <cell r="O892">
            <v>0</v>
          </cell>
          <cell r="P892">
            <v>0</v>
          </cell>
        </row>
        <row r="893">
          <cell r="N893" t="str">
            <v>F.do amm. Altre ambulanze (Non sterilizzati)</v>
          </cell>
          <cell r="O893">
            <v>0</v>
          </cell>
          <cell r="P893">
            <v>0</v>
          </cell>
        </row>
        <row r="894">
          <cell r="N894" t="str">
            <v>F.do amm. Altre ambulanze (Sterilizzati)</v>
          </cell>
          <cell r="O894">
            <v>0</v>
          </cell>
          <cell r="P894">
            <v>0</v>
          </cell>
        </row>
        <row r="895">
          <cell r="N895" t="str">
            <v>F.do amm. Altri mezzi di trasporto* (Non sterilizzati)</v>
          </cell>
          <cell r="O895">
            <v>0</v>
          </cell>
          <cell r="P895">
            <v>0</v>
          </cell>
        </row>
        <row r="896">
          <cell r="N896" t="str">
            <v>F.do amm. Altri mezzi di trasporto* (Sterilizzati)</v>
          </cell>
          <cell r="O896">
            <v>0</v>
          </cell>
          <cell r="P896">
            <v>0</v>
          </cell>
        </row>
        <row r="897">
          <cell r="N897" t="str">
            <v>F.do amm. Altri automezzi (Non sterilizzati)</v>
          </cell>
          <cell r="O897">
            <v>0</v>
          </cell>
          <cell r="P897">
            <v>0</v>
          </cell>
        </row>
        <row r="898">
          <cell r="N898" t="str">
            <v>F.do amm. Altri automezzi (Sterilizzati)</v>
          </cell>
          <cell r="O898">
            <v>0</v>
          </cell>
          <cell r="P898">
            <v>0</v>
          </cell>
        </row>
        <row r="899">
          <cell r="M899" t="str">
            <v>AA27</v>
          </cell>
          <cell r="N899" t="str">
            <v>A.II.7 Oggetti d'arte</v>
          </cell>
          <cell r="O899">
            <v>0</v>
          </cell>
          <cell r="P899">
            <v>0</v>
          </cell>
        </row>
        <row r="900">
          <cell r="N900" t="str">
            <v>A.II.7.a) Oggetti d'arte</v>
          </cell>
          <cell r="O900">
            <v>0</v>
          </cell>
          <cell r="P900">
            <v>0</v>
          </cell>
        </row>
        <row r="901">
          <cell r="N901" t="str">
            <v>Oggetti d'arte</v>
          </cell>
          <cell r="O901">
            <v>0</v>
          </cell>
          <cell r="P901">
            <v>0</v>
          </cell>
        </row>
        <row r="902">
          <cell r="M902" t="str">
            <v>AA28</v>
          </cell>
          <cell r="N902" t="str">
            <v>A.II.8 Altre immobilizzazioni materiali</v>
          </cell>
          <cell r="O902">
            <v>524</v>
          </cell>
          <cell r="P902">
            <v>533</v>
          </cell>
        </row>
        <row r="903">
          <cell r="N903" t="str">
            <v>A.II.8.a) Altre immobilizzazioni materiali</v>
          </cell>
          <cell r="O903">
            <v>1696</v>
          </cell>
          <cell r="P903">
            <v>1853</v>
          </cell>
        </row>
        <row r="904">
          <cell r="N904" t="str">
            <v>Elaboratori e personal computer e altre attrezzature EDP (Non sterilizzate)</v>
          </cell>
          <cell r="O904">
            <v>1148</v>
          </cell>
          <cell r="P904">
            <v>1148</v>
          </cell>
        </row>
        <row r="905">
          <cell r="N905" t="str">
            <v>Elaboratori e personal computer e altre attrezzature EDP (Sterilizzati)</v>
          </cell>
          <cell r="O905">
            <v>548</v>
          </cell>
          <cell r="P905">
            <v>705</v>
          </cell>
        </row>
        <row r="906">
          <cell r="N906" t="str">
            <v>Macchine ufficio ordinarie (Non sterilizzati)</v>
          </cell>
          <cell r="O906">
            <v>0</v>
          </cell>
          <cell r="P906">
            <v>0</v>
          </cell>
        </row>
        <row r="907">
          <cell r="N907" t="str">
            <v>Macchine ufficio ordinarie (Sterilizzati)</v>
          </cell>
          <cell r="O907">
            <v>0</v>
          </cell>
          <cell r="P907">
            <v>0</v>
          </cell>
        </row>
        <row r="908">
          <cell r="N908" t="str">
            <v>Macchine ufficio elettriche ed elettroniche (Non sterilizzati)</v>
          </cell>
          <cell r="O908">
            <v>0</v>
          </cell>
          <cell r="P908">
            <v>0</v>
          </cell>
        </row>
        <row r="909">
          <cell r="N909" t="str">
            <v>Macchine ufficio elettriche ed elettroniche (Sterilizzati)</v>
          </cell>
          <cell r="O909">
            <v>0</v>
          </cell>
          <cell r="P909">
            <v>0</v>
          </cell>
        </row>
        <row r="910">
          <cell r="N910" t="str">
            <v>Altri beni materiali da ammortizzare gestione caratteristica (Non sterilizzati)</v>
          </cell>
          <cell r="O910">
            <v>0</v>
          </cell>
          <cell r="P910">
            <v>0</v>
          </cell>
        </row>
        <row r="911">
          <cell r="N911" t="str">
            <v>Altri beni materiali da ammortizzare gestione caratteristica (Sterilizzati)</v>
          </cell>
          <cell r="O911">
            <v>0</v>
          </cell>
          <cell r="P911">
            <v>0</v>
          </cell>
        </row>
        <row r="912">
          <cell r="N912" t="str">
            <v>Altri beni materiali da ammortizzare gestione non caratteristica (Non sterilizzati)</v>
          </cell>
          <cell r="O912">
            <v>0</v>
          </cell>
          <cell r="P912">
            <v>0</v>
          </cell>
        </row>
        <row r="913">
          <cell r="N913" t="str">
            <v>Altri beni materiali da ammortizzare gestione non caratteristica (Sterilizzati)</v>
          </cell>
          <cell r="O913">
            <v>0</v>
          </cell>
          <cell r="P913">
            <v>0</v>
          </cell>
        </row>
        <row r="914">
          <cell r="N914" t="str">
            <v>Altri beni (Non sterilizzati)</v>
          </cell>
          <cell r="O914">
            <v>0</v>
          </cell>
          <cell r="P914">
            <v>0</v>
          </cell>
        </row>
        <row r="915">
          <cell r="N915" t="str">
            <v>Altri beni (Sterilizzati)</v>
          </cell>
          <cell r="O915">
            <v>0</v>
          </cell>
          <cell r="P915">
            <v>0</v>
          </cell>
        </row>
        <row r="916">
          <cell r="N916" t="str">
            <v>A.II.8.b) Fondo ammortamento Altre immobilizz. Materiali</v>
          </cell>
          <cell r="O916">
            <v>1172</v>
          </cell>
          <cell r="P916">
            <v>1320</v>
          </cell>
        </row>
        <row r="917">
          <cell r="N917" t="str">
            <v>F.do amm. Elaboratori e personal computer e altre attrezzature EDP (Non sterilizzati)</v>
          </cell>
          <cell r="O917">
            <v>1145</v>
          </cell>
          <cell r="P917">
            <v>1148</v>
          </cell>
        </row>
        <row r="918">
          <cell r="N918" t="str">
            <v>F.do amm. Elaboratori e personal computer e altre attrezzature EDP (Sterilizzati)</v>
          </cell>
          <cell r="O918">
            <v>27</v>
          </cell>
          <cell r="P918">
            <v>172</v>
          </cell>
        </row>
        <row r="919">
          <cell r="N919" t="str">
            <v>F.do amm. Macchine ufficio ordinarie (Non sterilizzati)</v>
          </cell>
          <cell r="O919">
            <v>0</v>
          </cell>
          <cell r="P919">
            <v>0</v>
          </cell>
        </row>
        <row r="920">
          <cell r="N920" t="str">
            <v>F.do amm. Macchine ufficio ordinarie (Sterilizzati)</v>
          </cell>
          <cell r="O920">
            <v>0</v>
          </cell>
          <cell r="P920">
            <v>0</v>
          </cell>
        </row>
        <row r="921">
          <cell r="N921" t="str">
            <v>F.do amm. Macchine ufficio elettriche ed elettroniche (Non sterilizzati)</v>
          </cell>
          <cell r="O921">
            <v>0</v>
          </cell>
          <cell r="P921">
            <v>0</v>
          </cell>
        </row>
        <row r="922">
          <cell r="N922" t="str">
            <v>F.do amm. Macchine ufficio elettriche ed elettroniche (Sterilizzati)</v>
          </cell>
          <cell r="O922">
            <v>0</v>
          </cell>
          <cell r="P922">
            <v>0</v>
          </cell>
        </row>
        <row r="923">
          <cell r="N923" t="str">
            <v>F.do amm. Altri beni materiali da ammortizzare gestione caratteristica (Non sterilizzati)</v>
          </cell>
          <cell r="O923">
            <v>0</v>
          </cell>
          <cell r="P923">
            <v>0</v>
          </cell>
        </row>
        <row r="924">
          <cell r="N924" t="str">
            <v>F.do amm. Altri beni materiali da ammortizzare gestione caratteristica (Sterilizzati)</v>
          </cell>
          <cell r="O924">
            <v>0</v>
          </cell>
          <cell r="P924">
            <v>0</v>
          </cell>
        </row>
        <row r="925">
          <cell r="N925" t="str">
            <v>F.do amm. Altri beni materiali da ammortizzare gestione non caratteristica (Non sterilizzati)</v>
          </cell>
          <cell r="O925">
            <v>0</v>
          </cell>
          <cell r="P925">
            <v>0</v>
          </cell>
        </row>
        <row r="926">
          <cell r="N926" t="str">
            <v>F.do amm. Altri beni materiali da ammortizzare gestione non caratteristica (Sterilizzati)</v>
          </cell>
          <cell r="O926">
            <v>0</v>
          </cell>
          <cell r="P926">
            <v>0</v>
          </cell>
        </row>
        <row r="927">
          <cell r="N927" t="str">
            <v>F.do amm. Altri beni (Non sterilizzati)</v>
          </cell>
          <cell r="O927">
            <v>0</v>
          </cell>
          <cell r="P927">
            <v>0</v>
          </cell>
        </row>
        <row r="928">
          <cell r="N928" t="str">
            <v>F.do amm. Altri beni (Sterilizzati)</v>
          </cell>
          <cell r="O928">
            <v>0</v>
          </cell>
          <cell r="P928">
            <v>0</v>
          </cell>
        </row>
        <row r="929">
          <cell r="M929" t="str">
            <v>AA29</v>
          </cell>
          <cell r="N929" t="str">
            <v>A.II.9 Immobilizzazioni in corso ed acconti</v>
          </cell>
          <cell r="O929">
            <v>0</v>
          </cell>
          <cell r="P929">
            <v>0</v>
          </cell>
        </row>
        <row r="930">
          <cell r="N930" t="str">
            <v>Immobilizzazioni materiali in corso di esecuzione</v>
          </cell>
          <cell r="O930">
            <v>0</v>
          </cell>
          <cell r="P930">
            <v>0</v>
          </cell>
        </row>
        <row r="931">
          <cell r="N931" t="str">
            <v>Fornitori conto anticipi per acquisto immobilizzazioni materiali</v>
          </cell>
          <cell r="O931">
            <v>0</v>
          </cell>
          <cell r="P931">
            <v>0</v>
          </cell>
        </row>
        <row r="932">
          <cell r="N932" t="str">
            <v>Altre immobilizzazioni in corso</v>
          </cell>
          <cell r="O932">
            <v>0</v>
          </cell>
          <cell r="P932">
            <v>0</v>
          </cell>
        </row>
        <row r="933">
          <cell r="N933" t="str">
            <v>A.II.10 F.do Svalutazione immobilizzazioni materiali</v>
          </cell>
          <cell r="O933">
            <v>0</v>
          </cell>
          <cell r="P933">
            <v>0</v>
          </cell>
        </row>
        <row r="934">
          <cell r="N934" t="str">
            <v>A.II.10.a) F.do Svalutazione Terreni</v>
          </cell>
          <cell r="O934">
            <v>0</v>
          </cell>
          <cell r="P934">
            <v>0</v>
          </cell>
        </row>
        <row r="935">
          <cell r="M935" t="str">
            <v>AA21a</v>
          </cell>
          <cell r="N935" t="str">
            <v>F.do Svalutazione Terreni Disponibili (Non sterilizzati)</v>
          </cell>
          <cell r="O935">
            <v>0</v>
          </cell>
          <cell r="P935">
            <v>0</v>
          </cell>
        </row>
        <row r="936">
          <cell r="M936" t="str">
            <v>AA21a</v>
          </cell>
          <cell r="N936" t="str">
            <v>F.do Svalutazione Terreni Disponibili (sterilizzati)</v>
          </cell>
          <cell r="O936">
            <v>0</v>
          </cell>
          <cell r="P936">
            <v>0</v>
          </cell>
        </row>
        <row r="937">
          <cell r="M937" t="str">
            <v>AA21b</v>
          </cell>
          <cell r="N937" t="str">
            <v>F.do Svalutazione Terreni Indisponibili (Non sterilizzati)</v>
          </cell>
          <cell r="O937">
            <v>0</v>
          </cell>
          <cell r="P937">
            <v>0</v>
          </cell>
        </row>
        <row r="938">
          <cell r="M938" t="str">
            <v>AA21b</v>
          </cell>
          <cell r="N938" t="str">
            <v>F.do Svalutazione Terreni Indisponibili (sterilizzati)</v>
          </cell>
          <cell r="O938">
            <v>0</v>
          </cell>
          <cell r="P938">
            <v>0</v>
          </cell>
        </row>
        <row r="939">
          <cell r="N939" t="str">
            <v>A.II.10.b) F.do Svalutazione Fabbricati</v>
          </cell>
          <cell r="O939">
            <v>0</v>
          </cell>
          <cell r="P939">
            <v>0</v>
          </cell>
        </row>
        <row r="940">
          <cell r="M940" t="str">
            <v>AA22a</v>
          </cell>
          <cell r="N940" t="str">
            <v>F.do Svalutazione Fabbricati Disponibili (Non sterilizzati)</v>
          </cell>
          <cell r="O940">
            <v>0</v>
          </cell>
          <cell r="P940">
            <v>0</v>
          </cell>
        </row>
        <row r="941">
          <cell r="M941" t="str">
            <v>AA22a</v>
          </cell>
          <cell r="N941" t="str">
            <v>F.do Svalutazione Fabbricati Disponibili (Sterilizzati)</v>
          </cell>
          <cell r="O941">
            <v>0</v>
          </cell>
          <cell r="P941">
            <v>0</v>
          </cell>
        </row>
        <row r="942">
          <cell r="M942" t="str">
            <v>AA22b</v>
          </cell>
          <cell r="N942" t="str">
            <v>F.do Svalutazione Fabbricati Indisponibili (Non sterilizzati)</v>
          </cell>
          <cell r="O942">
            <v>0</v>
          </cell>
          <cell r="P942">
            <v>0</v>
          </cell>
        </row>
        <row r="943">
          <cell r="M943" t="str">
            <v>AA22b</v>
          </cell>
          <cell r="N943" t="str">
            <v>F.do Svalutazione Fabbricati Indisponibili (sterilizzati)</v>
          </cell>
          <cell r="O943">
            <v>0</v>
          </cell>
          <cell r="P943">
            <v>0</v>
          </cell>
        </row>
        <row r="944">
          <cell r="M944" t="str">
            <v>AA23</v>
          </cell>
          <cell r="N944" t="str">
            <v>A.II.10.c) F.do Svalutazione Impianti e macchinari</v>
          </cell>
          <cell r="O944">
            <v>0</v>
          </cell>
          <cell r="P944">
            <v>0</v>
          </cell>
        </row>
        <row r="945">
          <cell r="N945" t="str">
            <v>F.do Svalutazione Impianti e macchinari (Non sterilizzati)</v>
          </cell>
          <cell r="O945">
            <v>0</v>
          </cell>
          <cell r="P945">
            <v>0</v>
          </cell>
        </row>
        <row r="946">
          <cell r="N946" t="str">
            <v>F.do Svalutazione Impianti e macchinari (sterilizzati)</v>
          </cell>
          <cell r="O946">
            <v>0</v>
          </cell>
          <cell r="P946">
            <v>0</v>
          </cell>
        </row>
        <row r="947">
          <cell r="M947" t="str">
            <v>AA24</v>
          </cell>
          <cell r="N947" t="str">
            <v>A.II.10.d) F.do Svalutazione Attrezzature sanitarie e scientifiche</v>
          </cell>
          <cell r="O947">
            <v>0</v>
          </cell>
          <cell r="P947">
            <v>0</v>
          </cell>
        </row>
        <row r="948">
          <cell r="N948" t="str">
            <v>F.do Svalutazione Attrezz. Sanitarie e scientifiche (Non sterilizzati)</v>
          </cell>
          <cell r="O948">
            <v>0</v>
          </cell>
          <cell r="P948">
            <v>0</v>
          </cell>
        </row>
        <row r="949">
          <cell r="N949" t="str">
            <v>F.do Svalutazione Attrezz. Sanitarie e scientifiche (Sterilizzati)</v>
          </cell>
          <cell r="O949">
            <v>0</v>
          </cell>
          <cell r="P949">
            <v>0</v>
          </cell>
        </row>
        <row r="950">
          <cell r="N950" t="str">
            <v>F.do Svalutazione Beni per assistenza protesica (Non sterilizzati)</v>
          </cell>
          <cell r="O950">
            <v>0</v>
          </cell>
          <cell r="P950">
            <v>0</v>
          </cell>
        </row>
        <row r="951">
          <cell r="N951" t="str">
            <v>F.do Svalutazione Beni per assistenza protesica (Sterilizzati)</v>
          </cell>
          <cell r="O951">
            <v>0</v>
          </cell>
          <cell r="P951">
            <v>0</v>
          </cell>
        </row>
        <row r="952">
          <cell r="M952" t="str">
            <v>AA25</v>
          </cell>
          <cell r="N952" t="str">
            <v>A.II.10.e) F.do Svalutazione Mobili e arredi</v>
          </cell>
          <cell r="O952">
            <v>0</v>
          </cell>
          <cell r="P952">
            <v>0</v>
          </cell>
        </row>
        <row r="953">
          <cell r="N953" t="str">
            <v>F.do Svalutazione Mobili e arredi (Non sterilizzati)</v>
          </cell>
          <cell r="O953">
            <v>0</v>
          </cell>
          <cell r="P953">
            <v>0</v>
          </cell>
        </row>
        <row r="954">
          <cell r="N954" t="str">
            <v>F.do Svalutazione Mobili e arredi (sterilizzati)</v>
          </cell>
          <cell r="O954">
            <v>0</v>
          </cell>
          <cell r="P954">
            <v>0</v>
          </cell>
        </row>
        <row r="955">
          <cell r="M955" t="str">
            <v>AA26</v>
          </cell>
          <cell r="N955" t="str">
            <v>A.II.10.f) F.do Svalutazione Automezzi</v>
          </cell>
          <cell r="O955">
            <v>0</v>
          </cell>
          <cell r="P955">
            <v>0</v>
          </cell>
        </row>
        <row r="956">
          <cell r="N956" t="str">
            <v>F.do Svalutazione Automezzi (Non sterilizzati)</v>
          </cell>
          <cell r="O956">
            <v>0</v>
          </cell>
          <cell r="P956">
            <v>0</v>
          </cell>
        </row>
        <row r="957">
          <cell r="N957" t="str">
            <v>F.do Svalutazione Automezzi (sterilizzati)</v>
          </cell>
          <cell r="O957">
            <v>0</v>
          </cell>
          <cell r="P957">
            <v>0</v>
          </cell>
        </row>
        <row r="958">
          <cell r="M958" t="str">
            <v>AA27</v>
          </cell>
          <cell r="N958" t="str">
            <v>A.II.10.g) F.do Svalutazione Oggetti d'arte</v>
          </cell>
          <cell r="O958">
            <v>0</v>
          </cell>
          <cell r="P958">
            <v>0</v>
          </cell>
        </row>
        <row r="959">
          <cell r="N959" t="str">
            <v>F.do Svalutazione Oggetti d'arte</v>
          </cell>
          <cell r="O959">
            <v>0</v>
          </cell>
          <cell r="P959">
            <v>0</v>
          </cell>
        </row>
        <row r="960">
          <cell r="M960" t="str">
            <v>AA28</v>
          </cell>
          <cell r="N960" t="str">
            <v>A.II.10.h) F.do Svalutazione Altre immobil. Materiali</v>
          </cell>
          <cell r="O960">
            <v>0</v>
          </cell>
          <cell r="P960">
            <v>0</v>
          </cell>
        </row>
        <row r="961">
          <cell r="N961" t="str">
            <v>F.do Svalutazione Altre immobil. materiali (Non sterilizzati)</v>
          </cell>
          <cell r="O961">
            <v>0</v>
          </cell>
          <cell r="P961">
            <v>0</v>
          </cell>
        </row>
        <row r="962">
          <cell r="N962" t="str">
            <v>F.do Svalutazione Altre immobil. materiali (sterilizzati)</v>
          </cell>
          <cell r="O962">
            <v>0</v>
          </cell>
          <cell r="P962">
            <v>0</v>
          </cell>
        </row>
        <row r="963">
          <cell r="N963" t="str">
            <v>A.III. Immobilizzazioni finanziarie.</v>
          </cell>
          <cell r="O963">
            <v>0</v>
          </cell>
          <cell r="P963">
            <v>0</v>
          </cell>
        </row>
        <row r="964">
          <cell r="N964" t="str">
            <v>A.III.1 Crediti Finanziari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</row>
        <row r="965">
          <cell r="M965" t="str">
            <v>AA31a</v>
          </cell>
          <cell r="N965" t="str">
            <v>A.III.1.a) Crediti finanziari v/Stato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M966" t="str">
            <v>AA31b</v>
          </cell>
          <cell r="N966" t="str">
            <v>A.III.1.b) Crediti finanziari v/Regione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</row>
        <row r="967">
          <cell r="M967" t="str">
            <v>AA31c</v>
          </cell>
          <cell r="N967" t="str">
            <v>A.III.1.c) Crediti finanziari v/Partecipate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M968" t="str">
            <v>AA31d</v>
          </cell>
          <cell r="N968" t="str">
            <v>A.III.1.d) Crediti finanziari v/Altri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N969" t="str">
            <v>A.III.2 Titoli</v>
          </cell>
          <cell r="O969">
            <v>0</v>
          </cell>
          <cell r="P969">
            <v>0</v>
          </cell>
        </row>
        <row r="970">
          <cell r="M970" t="str">
            <v>AA32a</v>
          </cell>
          <cell r="N970" t="str">
            <v>A.III.2.a) Partecipazioni</v>
          </cell>
          <cell r="O970">
            <v>0</v>
          </cell>
          <cell r="P970">
            <v>0</v>
          </cell>
        </row>
        <row r="971">
          <cell r="N971" t="str">
            <v>Partecipazioni in imprese controllate</v>
          </cell>
          <cell r="O971">
            <v>0</v>
          </cell>
          <cell r="P971">
            <v>0</v>
          </cell>
        </row>
        <row r="972">
          <cell r="N972" t="str">
            <v>Partecipazioni in imprese collegate</v>
          </cell>
          <cell r="O972">
            <v>0</v>
          </cell>
          <cell r="P972">
            <v>0</v>
          </cell>
        </row>
        <row r="973">
          <cell r="N973" t="str">
            <v>Partecipazioni in altre imprese</v>
          </cell>
          <cell r="O973">
            <v>0</v>
          </cell>
          <cell r="P973">
            <v>0</v>
          </cell>
        </row>
        <row r="974">
          <cell r="M974" t="str">
            <v>AA32b</v>
          </cell>
          <cell r="N974" t="str">
            <v>A.III.2.b) Altri Titoli</v>
          </cell>
          <cell r="O974">
            <v>0</v>
          </cell>
          <cell r="P974">
            <v>0</v>
          </cell>
        </row>
        <row r="975">
          <cell r="N975" t="str">
            <v>A.III.2.b.1) Titoli di Stato</v>
          </cell>
          <cell r="O975">
            <v>0</v>
          </cell>
          <cell r="P975">
            <v>0</v>
          </cell>
        </row>
        <row r="976">
          <cell r="N976" t="str">
            <v>A.III.2.b.2) Altre Obbligazioni</v>
          </cell>
          <cell r="O976">
            <v>0</v>
          </cell>
          <cell r="P976">
            <v>0</v>
          </cell>
        </row>
        <row r="977">
          <cell r="N977" t="str">
            <v>A.III.2.b.3) Titoli azionari quotati in Borsa</v>
          </cell>
          <cell r="O977">
            <v>0</v>
          </cell>
          <cell r="P977">
            <v>0</v>
          </cell>
        </row>
        <row r="978">
          <cell r="N978" t="str">
            <v>A.III.2.b.4) Titoli diversi</v>
          </cell>
          <cell r="O978">
            <v>0</v>
          </cell>
          <cell r="P978">
            <v>0</v>
          </cell>
        </row>
        <row r="979">
          <cell r="N979" t="str">
            <v>B) ATTIVO CIRCOLANTE.</v>
          </cell>
          <cell r="O979">
            <v>13508</v>
          </cell>
          <cell r="P979">
            <v>9836</v>
          </cell>
        </row>
        <row r="980">
          <cell r="N980" t="str">
            <v>B.I. Rimanenze</v>
          </cell>
          <cell r="O980">
            <v>0</v>
          </cell>
          <cell r="P980">
            <v>0</v>
          </cell>
        </row>
        <row r="981">
          <cell r="N981" t="str">
            <v>B.I.1 Rimanenze di materiale sanitario</v>
          </cell>
          <cell r="O981">
            <v>0</v>
          </cell>
          <cell r="P981">
            <v>0</v>
          </cell>
        </row>
        <row r="982">
          <cell r="M982" t="str">
            <v>AB11</v>
          </cell>
          <cell r="N982" t="str">
            <v>Farmaceutici: Specialità Medicinali</v>
          </cell>
          <cell r="O982">
            <v>0</v>
          </cell>
          <cell r="P982">
            <v>0</v>
          </cell>
        </row>
        <row r="983">
          <cell r="N983" t="str">
            <v>Farmaceutici: Specialità Medicinali (File F compreso HCV)</v>
          </cell>
          <cell r="O983">
            <v>0</v>
          </cell>
          <cell r="P983">
            <v>0</v>
          </cell>
        </row>
        <row r="984">
          <cell r="M984" t="str">
            <v>AB11</v>
          </cell>
          <cell r="N984" t="str">
            <v>Farmaceutici: Specialità Medicinali (File F escluso HCV)</v>
          </cell>
          <cell r="O984">
            <v>0</v>
          </cell>
          <cell r="P984">
            <v>0</v>
          </cell>
        </row>
        <row r="985">
          <cell r="M985" t="str">
            <v>AB11</v>
          </cell>
          <cell r="N985" t="str">
            <v>Farmaceutici: Specialità Medicinali (HCV)</v>
          </cell>
          <cell r="O985">
            <v>0</v>
          </cell>
          <cell r="P985">
            <v>0</v>
          </cell>
        </row>
        <row r="986">
          <cell r="M986" t="str">
            <v>AB11</v>
          </cell>
          <cell r="N986" t="str">
            <v>Farmaceutici: Specialità Medicinali (altro: farmaci ospedalieri)</v>
          </cell>
          <cell r="O986">
            <v>0</v>
          </cell>
          <cell r="P986">
            <v>0</v>
          </cell>
        </row>
        <row r="987">
          <cell r="M987" t="str">
            <v>AB11</v>
          </cell>
          <cell r="N987" t="str">
            <v>Farmaceutici: Specialità Medicinali (Doppio Canale ex Nota CUF 37)</v>
          </cell>
          <cell r="O987">
            <v>0</v>
          </cell>
          <cell r="P987">
            <v>0</v>
          </cell>
        </row>
        <row r="988">
          <cell r="M988" t="str">
            <v>AB11</v>
          </cell>
          <cell r="N988" t="str">
            <v>Farmaceutici: Specialità Medicinali (Primo Ciclo terapeutico D.G.R. 10246/02)</v>
          </cell>
          <cell r="O988">
            <v>0</v>
          </cell>
          <cell r="P988">
            <v>0</v>
          </cell>
        </row>
        <row r="989">
          <cell r="M989" t="str">
            <v>AB11</v>
          </cell>
          <cell r="N989" t="str">
            <v>Farmaceutici: Specialità Medicinali da Asl/Ao/Fondazioni della Regione</v>
          </cell>
          <cell r="O989">
            <v>0</v>
          </cell>
          <cell r="P989">
            <v>0</v>
          </cell>
        </row>
        <row r="990">
          <cell r="M990" t="str">
            <v>AB11</v>
          </cell>
          <cell r="N990" t="str">
            <v>Farmaceutici: Specialità Medicinali (Doppio Canale ex Nota CUF 37) da Asl/Ao/Fondazioni della Regione</v>
          </cell>
          <cell r="O990">
            <v>0</v>
          </cell>
          <cell r="P990">
            <v>0</v>
          </cell>
        </row>
        <row r="991">
          <cell r="M991" t="str">
            <v>AB11</v>
          </cell>
          <cell r="N991" t="str">
            <v>Farmaceutici: Ossigeno</v>
          </cell>
          <cell r="O991">
            <v>0</v>
          </cell>
          <cell r="P991">
            <v>0</v>
          </cell>
        </row>
        <row r="992">
          <cell r="M992" t="str">
            <v>AB11</v>
          </cell>
          <cell r="N992" t="str">
            <v>Farmaceutici: Ossigeno (Doppio Canale)</v>
          </cell>
          <cell r="O992">
            <v>0</v>
          </cell>
          <cell r="P992">
            <v>0</v>
          </cell>
        </row>
        <row r="993">
          <cell r="M993" t="str">
            <v>AB11</v>
          </cell>
          <cell r="N993" t="str">
            <v>Farmaceutici: Ossigeno da Asl/Ao/Fondazioni della Regione</v>
          </cell>
          <cell r="O993">
            <v>0</v>
          </cell>
          <cell r="P993">
            <v>0</v>
          </cell>
        </row>
        <row r="994">
          <cell r="M994" t="str">
            <v>AB11</v>
          </cell>
          <cell r="N994" t="str">
            <v>Farmaceutici: Ossigeno (Doppio Canale) da Asl/Ao/Fondazioni della Regione</v>
          </cell>
          <cell r="O994">
            <v>0</v>
          </cell>
          <cell r="P994">
            <v>0</v>
          </cell>
        </row>
        <row r="995">
          <cell r="M995" t="str">
            <v>AB11</v>
          </cell>
          <cell r="N995" t="str">
            <v>Farmaceutici: Specialità Medicinali SENZA AIC</v>
          </cell>
          <cell r="O995">
            <v>0</v>
          </cell>
          <cell r="P995">
            <v>0</v>
          </cell>
        </row>
        <row r="996">
          <cell r="M996" t="str">
            <v>AB11</v>
          </cell>
          <cell r="N996" t="str">
            <v>Farmaceutici: Galenici e altri medicinali SENZA AIC</v>
          </cell>
          <cell r="O996">
            <v>0</v>
          </cell>
          <cell r="P996">
            <v>0</v>
          </cell>
        </row>
        <row r="997">
          <cell r="M997" t="str">
            <v>AB11</v>
          </cell>
          <cell r="N997" t="str">
            <v>Farmaceutici: Ossigeno e gas medicali SENZA AIC</v>
          </cell>
          <cell r="O997">
            <v>0</v>
          </cell>
          <cell r="P997">
            <v>0</v>
          </cell>
        </row>
        <row r="998">
          <cell r="M998" t="str">
            <v>AB11</v>
          </cell>
          <cell r="N998" t="str">
            <v>Emoderivati</v>
          </cell>
          <cell r="O998">
            <v>0</v>
          </cell>
          <cell r="P998">
            <v>0</v>
          </cell>
        </row>
        <row r="999">
          <cell r="M999" t="str">
            <v>AB11</v>
          </cell>
          <cell r="N999" t="str">
            <v>Emoderivati da Privati [SOLAMENTE OVE GESTITI NELL'AMBITO DEL CONSORZIO INTERREGIONALE]</v>
          </cell>
          <cell r="O999">
            <v>0</v>
          </cell>
          <cell r="P999">
            <v>0</v>
          </cell>
        </row>
        <row r="1000">
          <cell r="M1000" t="str">
            <v>AB11</v>
          </cell>
          <cell r="N1000" t="str">
            <v>Emoderivati (Doppio Canale ex Nota CUF 37)</v>
          </cell>
          <cell r="O1000">
            <v>0</v>
          </cell>
          <cell r="P1000">
            <v>0</v>
          </cell>
        </row>
        <row r="1001">
          <cell r="M1001" t="str">
            <v>AB11</v>
          </cell>
          <cell r="N1001" t="str">
            <v>Emoderivati da Asl/Ao/Fondazioni della Regione  [ESCLUSI EMODERIVATI GESTITI VIA CONSORZIO INTERREGIONALE]</v>
          </cell>
          <cell r="O1001">
            <v>0</v>
          </cell>
          <cell r="P1001">
            <v>0</v>
          </cell>
        </row>
        <row r="1002">
          <cell r="M1002" t="str">
            <v>AB11</v>
          </cell>
          <cell r="N1002" t="str">
            <v>Emoderivati da Asl/Ao/Fondazioni della Regione [SOLAMENTE OVE GESTITI NELL'AMBITO DEL CONSORZIO INTERREGIONALE]</v>
          </cell>
          <cell r="O1002">
            <v>0</v>
          </cell>
          <cell r="P1002">
            <v>0</v>
          </cell>
        </row>
        <row r="1003">
          <cell r="M1003" t="str">
            <v>AB11</v>
          </cell>
          <cell r="N1003" t="str">
            <v>Emoderivati da Az. Pubbliche ExtraRegione [SOLAMENTE OVE GESTITI NELL'AMBITO DEL CONSORZIO INTERREGIONALE]</v>
          </cell>
          <cell r="O1003">
            <v>0</v>
          </cell>
          <cell r="P1003">
            <v>0</v>
          </cell>
        </row>
        <row r="1004">
          <cell r="M1004" t="str">
            <v>AB11</v>
          </cell>
          <cell r="N1004" t="str">
            <v>Emoderivati (Doppio Canale ex Nota CUF 37) da Asl/Ao/Fondazioni della Regione</v>
          </cell>
          <cell r="O1004">
            <v>0</v>
          </cell>
          <cell r="P1004">
            <v>0</v>
          </cell>
        </row>
        <row r="1005">
          <cell r="M1005" t="str">
            <v>AB11</v>
          </cell>
          <cell r="N1005" t="str">
            <v>Emoderivati di produzione regionale</v>
          </cell>
          <cell r="O1005">
            <v>0</v>
          </cell>
          <cell r="P1005">
            <v>0</v>
          </cell>
        </row>
        <row r="1006">
          <cell r="M1006" t="str">
            <v>AB11</v>
          </cell>
          <cell r="N1006" t="str">
            <v>Prodotti dietetici</v>
          </cell>
          <cell r="O1006">
            <v>0</v>
          </cell>
          <cell r="P1006">
            <v>0</v>
          </cell>
        </row>
        <row r="1007">
          <cell r="M1007" t="str">
            <v>AB11</v>
          </cell>
          <cell r="N1007" t="str">
            <v>Dispositivi medico diagnostici in vitro: Materiali diagnostici  - Cnd: W</v>
          </cell>
          <cell r="O1007">
            <v>0</v>
          </cell>
          <cell r="P1007">
            <v>0</v>
          </cell>
        </row>
        <row r="1008">
          <cell r="M1008" t="str">
            <v>AB11</v>
          </cell>
          <cell r="N1008" t="str">
            <v>Dispositivi medici: Materiali diagnostici (materiale per apparecchiature sanitare e relativi componenti.) Cnd: Z</v>
          </cell>
          <cell r="O1008">
            <v>0</v>
          </cell>
          <cell r="P1008">
            <v>0</v>
          </cell>
        </row>
        <row r="1009">
          <cell r="M1009" t="str">
            <v>AB11</v>
          </cell>
          <cell r="N1009" t="str">
            <v>Prodotti chimici: Materiali diagnostici (senza Cnd)</v>
          </cell>
          <cell r="O1009">
            <v>0</v>
          </cell>
          <cell r="P1009">
            <v>0</v>
          </cell>
        </row>
        <row r="1010">
          <cell r="M1010" t="str">
            <v>AB11</v>
          </cell>
          <cell r="N1010" t="str">
            <v>Dispositivi medici: Presidi chirurgici e materiali sanitari - Cnd: A; B; D; G; H; K; L; M; N; Q; R; S; T[Ao-Irccs tutto; Asl escluso T04]; U; V; Y[solo Ao-Irccs]</v>
          </cell>
          <cell r="O1010">
            <v>0</v>
          </cell>
          <cell r="P1010">
            <v>0</v>
          </cell>
        </row>
        <row r="1011">
          <cell r="M1011" t="str">
            <v>AB11</v>
          </cell>
          <cell r="N1011" t="str">
            <v>Dispositivi per appar. Cardiocircolatorio Cnd: C</v>
          </cell>
          <cell r="O1011">
            <v>0</v>
          </cell>
          <cell r="P1011">
            <v>0</v>
          </cell>
        </row>
        <row r="1012">
          <cell r="M1012" t="str">
            <v>AB11</v>
          </cell>
          <cell r="N1012" t="str">
            <v>Dispositivi medici con repertorio e senza CND (tipo 2, kit)</v>
          </cell>
          <cell r="O1012">
            <v>0</v>
          </cell>
          <cell r="P1012">
            <v>0</v>
          </cell>
        </row>
        <row r="1013">
          <cell r="M1013" t="str">
            <v>AB11</v>
          </cell>
          <cell r="N1013" t="str">
            <v>Dispositivi medici non registrati in Italia (senza repertorio e con CND assimilabile)</v>
          </cell>
          <cell r="O1013">
            <v>0</v>
          </cell>
          <cell r="P1013">
            <v>0</v>
          </cell>
        </row>
        <row r="1014">
          <cell r="M1014" t="str">
            <v>AB11</v>
          </cell>
          <cell r="N1014" t="str">
            <v>Materiale chirurgico e prodotti per uso veterinario</v>
          </cell>
          <cell r="O1014">
            <v>0</v>
          </cell>
          <cell r="P1014">
            <v>0</v>
          </cell>
        </row>
        <row r="1015">
          <cell r="M1015" t="str">
            <v>AB11</v>
          </cell>
          <cell r="N1015" t="str">
            <v>Materiali protesici (c.d. protesica "Maggiore") [compilazione ASL] - Cnd: Y</v>
          </cell>
          <cell r="O1015">
            <v>0</v>
          </cell>
          <cell r="P1015">
            <v>0</v>
          </cell>
        </row>
        <row r="1016">
          <cell r="M1016" t="str">
            <v>AB11</v>
          </cell>
          <cell r="N1016" t="str">
            <v>Materiali protesici (c.d. protesica "Minore") [compilazione ASL] - Cnd: T04</v>
          </cell>
          <cell r="O1016">
            <v>0</v>
          </cell>
          <cell r="P1016">
            <v>0</v>
          </cell>
        </row>
        <row r="1017">
          <cell r="M1017" t="str">
            <v>AB11</v>
          </cell>
          <cell r="N1017" t="str">
            <v>Dispositivi medici impiantabili attivi: Materiali protesici (endoprotesi)   [compilazione AO-Irccs] - Cnd: J</v>
          </cell>
          <cell r="O1017">
            <v>0</v>
          </cell>
          <cell r="P1017">
            <v>0</v>
          </cell>
        </row>
        <row r="1018">
          <cell r="M1018" t="str">
            <v>AB11</v>
          </cell>
          <cell r="N1018" t="str">
            <v>Dispositivi medici: Materiali protesici (endoprotesi non attive) [compilazione AO-Irccs] - Cnd: P</v>
          </cell>
          <cell r="O1018">
            <v>0</v>
          </cell>
          <cell r="P1018">
            <v>0</v>
          </cell>
        </row>
        <row r="1019">
          <cell r="M1019" t="str">
            <v>AB11</v>
          </cell>
          <cell r="N1019" t="str">
            <v>Dispositivi medici: Materiali per emodialisi - Cnd: F</v>
          </cell>
          <cell r="O1019">
            <v>0</v>
          </cell>
          <cell r="P1019">
            <v>0</v>
          </cell>
        </row>
        <row r="1020">
          <cell r="M1020" t="str">
            <v>AB11</v>
          </cell>
          <cell r="N1020" t="str">
            <v>Materiali per la profilassi igienico-sanitari: sieri</v>
          </cell>
          <cell r="O1020">
            <v>0</v>
          </cell>
          <cell r="P1020">
            <v>0</v>
          </cell>
        </row>
        <row r="1021">
          <cell r="M1021" t="str">
            <v>AB11</v>
          </cell>
          <cell r="N1021" t="str">
            <v>Materiali per la profilassi igienico-sanitari: vaccini</v>
          </cell>
          <cell r="O1021">
            <v>0</v>
          </cell>
          <cell r="P1021">
            <v>0</v>
          </cell>
        </row>
        <row r="1022">
          <cell r="M1022" t="str">
            <v>AB11</v>
          </cell>
          <cell r="N1022" t="str">
            <v>Prodotti farmaceutici per uso veterinario</v>
          </cell>
          <cell r="O1022">
            <v>0</v>
          </cell>
          <cell r="P1022">
            <v>0</v>
          </cell>
        </row>
        <row r="1023">
          <cell r="M1023" t="str">
            <v>AB11</v>
          </cell>
          <cell r="N1023" t="str">
            <v>Sangue ed emocomponenti</v>
          </cell>
          <cell r="O1023">
            <v>0</v>
          </cell>
          <cell r="P1023">
            <v>0</v>
          </cell>
        </row>
        <row r="1024">
          <cell r="M1024" t="str">
            <v>AB11</v>
          </cell>
          <cell r="N1024" t="str">
            <v>Sangue ed emocomponenti acquistati Extraregione</v>
          </cell>
          <cell r="O1024">
            <v>0</v>
          </cell>
          <cell r="P1024">
            <v>0</v>
          </cell>
        </row>
        <row r="1025">
          <cell r="M1025" t="str">
            <v>AB11</v>
          </cell>
          <cell r="N1025" t="str">
            <v>Sangue ed emocomponenti da Asl/Ao/Fondazioni della Regione</v>
          </cell>
          <cell r="O1025">
            <v>0</v>
          </cell>
          <cell r="P1025">
            <v>0</v>
          </cell>
        </row>
        <row r="1026">
          <cell r="M1026" t="str">
            <v>AB11</v>
          </cell>
          <cell r="N1026" t="str">
            <v>Altri beni e prodotti sanitari (PRODOTTI SENZA REPERTORIO E/O CND)</v>
          </cell>
          <cell r="O1026">
            <v>0</v>
          </cell>
          <cell r="P1026">
            <v>0</v>
          </cell>
        </row>
        <row r="1027">
          <cell r="M1027" t="str">
            <v>AB11</v>
          </cell>
          <cell r="N1027" t="str">
            <v>Altri beni e prodotti sanitari (escluso Specialità medicinali, ossigeno, emoderivati e sangue) da Asl/Ao/Fondazioni della Regione</v>
          </cell>
          <cell r="O1027">
            <v>0</v>
          </cell>
          <cell r="P1027">
            <v>0</v>
          </cell>
        </row>
        <row r="1028">
          <cell r="M1028" t="str">
            <v>AB13</v>
          </cell>
          <cell r="N1028" t="str">
            <v>B.I.1.i) Acconti su forniture materiale sanitario</v>
          </cell>
          <cell r="O1028">
            <v>0</v>
          </cell>
          <cell r="P1028">
            <v>0</v>
          </cell>
        </row>
        <row r="1029">
          <cell r="N1029" t="str">
            <v>B.I.2 Rimanenze di materiale non sanitario</v>
          </cell>
          <cell r="O1029">
            <v>0</v>
          </cell>
          <cell r="P1029">
            <v>0</v>
          </cell>
        </row>
        <row r="1030">
          <cell r="M1030" t="str">
            <v>AB12</v>
          </cell>
          <cell r="N1030" t="str">
            <v>Prodotti alimentari</v>
          </cell>
          <cell r="O1030">
            <v>0</v>
          </cell>
          <cell r="P1030">
            <v>0</v>
          </cell>
        </row>
        <row r="1031">
          <cell r="M1031" t="str">
            <v>AB12</v>
          </cell>
          <cell r="N1031" t="str">
            <v>Materiale di guardaroba, di pulizia e di convivenza in genere</v>
          </cell>
          <cell r="O1031">
            <v>0</v>
          </cell>
          <cell r="P1031">
            <v>0</v>
          </cell>
        </row>
        <row r="1032">
          <cell r="M1032" t="str">
            <v>AB12</v>
          </cell>
          <cell r="N1032" t="str">
            <v>Carburanti e lubrificanti</v>
          </cell>
          <cell r="O1032">
            <v>0</v>
          </cell>
          <cell r="P1032">
            <v>0</v>
          </cell>
        </row>
        <row r="1033">
          <cell r="M1033" t="str">
            <v>AB12</v>
          </cell>
          <cell r="N1033" t="str">
            <v>Combustibili</v>
          </cell>
          <cell r="O1033">
            <v>0</v>
          </cell>
          <cell r="P1033">
            <v>0</v>
          </cell>
        </row>
        <row r="1034">
          <cell r="M1034" t="str">
            <v>AB12</v>
          </cell>
          <cell r="N1034" t="str">
            <v>Cancelleria e stampati</v>
          </cell>
          <cell r="O1034">
            <v>0</v>
          </cell>
          <cell r="P1034">
            <v>0</v>
          </cell>
        </row>
        <row r="1035">
          <cell r="M1035" t="str">
            <v>AB12</v>
          </cell>
          <cell r="N1035" t="str">
            <v>Supporti informatici e materiale per EDP</v>
          </cell>
          <cell r="O1035">
            <v>0</v>
          </cell>
          <cell r="P1035">
            <v>0</v>
          </cell>
        </row>
        <row r="1036">
          <cell r="M1036" t="str">
            <v>AB12</v>
          </cell>
          <cell r="N1036" t="str">
            <v>Materiale per manutenzioni e riparazioni immobili</v>
          </cell>
          <cell r="O1036">
            <v>0</v>
          </cell>
          <cell r="P1036">
            <v>0</v>
          </cell>
        </row>
        <row r="1037">
          <cell r="M1037" t="str">
            <v>AB12</v>
          </cell>
          <cell r="N1037" t="str">
            <v>Materiale per manutenzioni e riparazioni mobili e macchine</v>
          </cell>
          <cell r="O1037">
            <v>0</v>
          </cell>
          <cell r="P1037">
            <v>0</v>
          </cell>
        </row>
        <row r="1038">
          <cell r="M1038" t="str">
            <v>AB12</v>
          </cell>
          <cell r="N1038" t="str">
            <v>Materiale per manutenzioni e riparazioni attrezzature tecnico scientifico sanitarie</v>
          </cell>
          <cell r="O1038">
            <v>0</v>
          </cell>
          <cell r="P1038">
            <v>0</v>
          </cell>
        </row>
        <row r="1039">
          <cell r="M1039" t="str">
            <v>AB12</v>
          </cell>
          <cell r="N1039" t="str">
            <v>Materiale per manutenzioni e riparazioni attrezzature tecnico economali</v>
          </cell>
          <cell r="O1039">
            <v>0</v>
          </cell>
          <cell r="P1039">
            <v>0</v>
          </cell>
        </row>
        <row r="1040">
          <cell r="M1040" t="str">
            <v>AB12</v>
          </cell>
          <cell r="N1040" t="str">
            <v>Materiale per manutenzioni e riparazioni automezzi (sanitari e non)</v>
          </cell>
          <cell r="O1040">
            <v>0</v>
          </cell>
          <cell r="P1040">
            <v>0</v>
          </cell>
        </row>
        <row r="1041">
          <cell r="M1041" t="str">
            <v>AB12</v>
          </cell>
          <cell r="N1041" t="str">
            <v>Materiale per manutenzioni e riparazioni - Altro</v>
          </cell>
          <cell r="O1041">
            <v>0</v>
          </cell>
          <cell r="P1041">
            <v>0</v>
          </cell>
        </row>
        <row r="1042">
          <cell r="M1042" t="str">
            <v>AB12</v>
          </cell>
          <cell r="N1042" t="str">
            <v>Altri beni non sanitari </v>
          </cell>
          <cell r="O1042">
            <v>0</v>
          </cell>
          <cell r="P1042">
            <v>0</v>
          </cell>
        </row>
        <row r="1043">
          <cell r="M1043" t="str">
            <v>AB12</v>
          </cell>
          <cell r="N1043" t="str">
            <v>Altri beni non sanitari da Asl/AO della Regione</v>
          </cell>
          <cell r="O1043">
            <v>0</v>
          </cell>
          <cell r="P1043">
            <v>0</v>
          </cell>
        </row>
        <row r="1044">
          <cell r="M1044" t="str">
            <v>AB14</v>
          </cell>
          <cell r="N1044" t="str">
            <v>B.I.2.g) Acconti su forniture materiale non sanitario</v>
          </cell>
          <cell r="O1044">
            <v>0</v>
          </cell>
          <cell r="P1044">
            <v>0</v>
          </cell>
        </row>
        <row r="1045">
          <cell r="N1045" t="str">
            <v>B.II. Crediti</v>
          </cell>
          <cell r="O1045">
            <v>2665</v>
          </cell>
          <cell r="P1045">
            <v>2075</v>
          </cell>
          <cell r="Q1045">
            <v>0</v>
          </cell>
          <cell r="R1045">
            <v>0</v>
          </cell>
        </row>
        <row r="1046">
          <cell r="N1046" t="str">
            <v>B.II.1)  Crediti v/Stato</v>
          </cell>
          <cell r="O1046">
            <v>2297</v>
          </cell>
          <cell r="P1046">
            <v>1824</v>
          </cell>
          <cell r="Q1046">
            <v>1805</v>
          </cell>
          <cell r="R1046">
            <v>0</v>
          </cell>
        </row>
        <row r="1047">
          <cell r="M1047" t="str">
            <v>AB21a1</v>
          </cell>
          <cell r="N1047" t="str">
            <v>B.II.1.a)  Crediti v/Stato per spesa corrente - Integrazione a norma del D.L.vo 56/2000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M1048" t="str">
            <v>AB21a1</v>
          </cell>
          <cell r="N1048" t="str">
            <v>B.II.1.b)  Crediti v/Stato per spesa corrente - FSN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N1049" t="str">
            <v>B.II.1.c)  Crediti v/Stato per mobilità attiva extraregionale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M1050" t="str">
            <v>AB21a2</v>
          </cell>
          <cell r="N1050" t="str">
            <v>B.II.1.c.1)  Crediti v/Stato per mobilità attiva extraregionale pubblica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M1051" t="str">
            <v>AB21a2</v>
          </cell>
          <cell r="N1051" t="str">
            <v>B.II.1.c.2)  Crediti v/Stato per mobilità attiva extraregionale privata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M1052" t="str">
            <v>AB21a2</v>
          </cell>
          <cell r="N1052" t="str">
            <v>B.II.1.d)  Crediti v/Stato per mobilità attiva internazionale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</row>
        <row r="1053">
          <cell r="M1053" t="str">
            <v>AB21a1</v>
          </cell>
          <cell r="N1053" t="str">
            <v>B.II.1.e)  Crediti v/Stato per acconto quota fabbisogno sanitario regionale standard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</row>
        <row r="1054">
          <cell r="M1054" t="str">
            <v>AB21a1</v>
          </cell>
          <cell r="N1054" t="str">
            <v>B.II.1.f)  Crediti v/Stato per finanziamento sanitario aggiuntivo corrente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M1055" t="str">
            <v>AB21a1</v>
          </cell>
          <cell r="N1055" t="str">
            <v>B.II.1.g)   Crediti v/Stato per spesa corrente - altro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M1056" t="str">
            <v>AB21b</v>
          </cell>
          <cell r="N1056" t="str">
            <v>B.II.1.h)  Crediti v/Stato per finanziamenti per investimenti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N1057" t="str">
            <v>B.II.1.i)  Crediti v/Stato per ricerca</v>
          </cell>
          <cell r="O1057">
            <v>2297</v>
          </cell>
          <cell r="P1057">
            <v>1824</v>
          </cell>
          <cell r="Q1057">
            <v>1805</v>
          </cell>
          <cell r="R1057">
            <v>0</v>
          </cell>
        </row>
        <row r="1058">
          <cell r="M1058" t="str">
            <v>AB21c1</v>
          </cell>
          <cell r="N1058" t="str">
            <v>B.II.1.i.1)  Crediti v/Stato per ricerca corrente - Ministero della Salute</v>
          </cell>
          <cell r="O1058">
            <v>2297</v>
          </cell>
          <cell r="P1058">
            <v>1824</v>
          </cell>
          <cell r="Q1058">
            <v>1805</v>
          </cell>
          <cell r="R1058">
            <v>0</v>
          </cell>
        </row>
        <row r="1059">
          <cell r="M1059" t="str">
            <v>AB21c2</v>
          </cell>
          <cell r="N1059" t="str">
            <v>B.II.1.i.2)  Crediti v/Stato per ricerca finalizzata - Ministero della Salute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</row>
        <row r="1060">
          <cell r="M1060" t="str">
            <v>AB21c3</v>
          </cell>
          <cell r="N1060" t="str">
            <v>B.II.1.i.3)  Crediti v/Stato per ricerca - altre Amministrazioni centrali 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M1061" t="str">
            <v>AB21c4</v>
          </cell>
          <cell r="N1061" t="str">
            <v>B.II.1.i.4)  Crediti v/Stato per ricerca - finanziamenti per investimenti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</row>
        <row r="1062">
          <cell r="M1062" t="str">
            <v>AB21d</v>
          </cell>
          <cell r="N1062" t="str">
            <v>B.II.1.l)  Crediti v/prefetture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</row>
        <row r="1063">
          <cell r="N1063" t="str">
            <v>B.II.2)  Crediti v/Regione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N1064" t="str">
            <v>B.II.2.a)  Crediti v/Regione o Provincia Autonoma per spesa corrente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M1065" t="str">
            <v>AB22a1a</v>
          </cell>
          <cell r="N1065" t="str">
            <v>B.II.2.a.1)  Crediti v/Regione o Provincia Autonoma per spesa corrente - IRAP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M1066" t="str">
            <v>AB22a1a</v>
          </cell>
          <cell r="N1066" t="str">
            <v>B.II.2.a.2)  Crediti v/Regione o Provincia Autonoma per spesa corrente - Addizionale IRPEF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N1067" t="str">
            <v>B.II.2.a.3)  Crediti v/Regione o Provincia Autonoma per quota FSR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M1068" t="str">
            <v>AB22a1a</v>
          </cell>
          <cell r="N1068" t="str">
            <v>B.II.2.a.3.1) Crediti da Regione per Quota capitaria Sanitaria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M1069" t="str">
            <v>AB22a1a</v>
          </cell>
          <cell r="N1069" t="str">
            <v>B.II.2.a.3.2) Crediti da Regione per Quota capitaria A.S.S.I.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</row>
        <row r="1070">
          <cell r="M1070" t="str">
            <v>AB22a1a</v>
          </cell>
          <cell r="N1070" t="str">
            <v>B.II.2.a.3.3) Crediti da Regione per Funzioni non tariffate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</row>
        <row r="1071">
          <cell r="M1071" t="str">
            <v>AB22a1a</v>
          </cell>
          <cell r="N1071" t="str">
            <v>B.II.2.a.3.4) Crediti da Regione per Obiettivi di PSSR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M1072" t="str">
            <v>AB22a1a</v>
          </cell>
          <cell r="N1072" t="str">
            <v>B.II.2.a.3.5) Crediti da Regione per Contributi vincolati da FSR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M1073" t="str">
            <v>AB22a1a</v>
          </cell>
          <cell r="N1073" t="str">
            <v>B.II.2.a.3.6) Crediti da Regione per Contributi vincolati extra FSR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M1074" t="str">
            <v>AB22a1a</v>
          </cell>
          <cell r="N1074" t="str">
            <v>B.II.2.a.4)  Crediti v/Regione o Provincia Autonoma per mobilità attiva intraregionale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N1075" t="str">
            <v>B.II.2.a.5)  Crediti v/Regione o Provincia Autonoma per mobilità attiva extraregionale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M1076" t="str">
            <v>AB22a1a</v>
          </cell>
          <cell r="N1076" t="str">
            <v>B.II.2.a.5.1)  Crediti v/Regione o Provincia Autonoma per mobilità attiva extraregionale A.Ospedaliere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M1077" t="str">
            <v>AB22a1a</v>
          </cell>
          <cell r="N1077" t="str">
            <v>B.II.2.a.5.2)  Crediti v/Regione o Provincia Autonoma per mobilità attiva extraregionale Fondazioni (anche pubbliche)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M1078" t="str">
            <v>AB22a1a</v>
          </cell>
          <cell r="N1078" t="str">
            <v>B.II.2.a.5.3)  Crediti v/Regione o Provincia Autonoma per mobilità attiva extraregionale a Privati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M1079" t="str">
            <v>AB22a1a</v>
          </cell>
          <cell r="N1079" t="str">
            <v>B.II.2.a.6)  Crediti v/Regione o Provincia Autonoma per acconto quota FSR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M1080" t="str">
            <v>AB22a1b</v>
          </cell>
          <cell r="N1080" t="str">
            <v>B.II.2.a.7)  Crediti v/Regione o Provincia Autonoma per finanziamento sanitario aggiuntivo corrente LEA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M1081" t="str">
            <v>AB22a1c</v>
          </cell>
          <cell r="N1081" t="str">
            <v>B.II.2.a.8)  Crediti v/Regione o Provincia Autonoma per finanziamento sanitario aggiuntivo corrente extra LEA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</row>
        <row r="1082">
          <cell r="M1082" t="str">
            <v>AB22a1d</v>
          </cell>
          <cell r="N1082" t="str">
            <v>B.II.2.a.9)  Crediti v/Regione o Provincia Autonoma per spesa corrente - altro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M1083" t="str">
            <v>AB22a2</v>
          </cell>
          <cell r="N1083" t="str">
            <v>B.II.2.a.10)  Crediti v/Regione o Provincia Autonoma per ricerca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N1084" t="str">
            <v>B.II.2.b) Crediti v/Regione o Provincia Autonoma per versamenti a patrimonio netto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M1085" t="str">
            <v>AB22b1</v>
          </cell>
          <cell r="N1085" t="str">
            <v>B.II.2.b.1) Crediti v/Regione o Provincia Autonoma per finanziamenti per investimenti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M1086" t="str">
            <v>AB22b2</v>
          </cell>
          <cell r="N1086" t="str">
            <v>B.II.2.b.2) Crediti v/Regione o Provincia Autonoma per incremento fondo dotazione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</row>
        <row r="1087">
          <cell r="M1087" t="str">
            <v>AB22b3</v>
          </cell>
          <cell r="N1087" t="str">
            <v>B.II.2.b.3) Crediti v/Regione o Provincia Autonoma per ripiano perdite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M1088" t="str">
            <v>AB22b3</v>
          </cell>
          <cell r="N1088" t="str">
            <v>B.II.2.b.4) Crediti v/Regione per copertura debiti al 31/12/2005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</row>
        <row r="1089">
          <cell r="M1089" t="str">
            <v>AB22b4</v>
          </cell>
          <cell r="N1089" t="str">
            <v>B.II.2.b.5) Crediti v/Regione o Provincia Autonoma per ricostituzione risorse da investimenti es. precedenti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</row>
        <row r="1090">
          <cell r="M1090" t="str">
            <v>AB23</v>
          </cell>
          <cell r="N1090" t="str">
            <v>B.II.3)  Crediti v/Comuni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</row>
        <row r="1091">
          <cell r="N1091" t="str">
            <v>B.II.4) Crediti v/Aziende sanitarie pubbliche</v>
          </cell>
          <cell r="O1091">
            <v>18</v>
          </cell>
          <cell r="P1091">
            <v>53</v>
          </cell>
          <cell r="Q1091">
            <v>0</v>
          </cell>
          <cell r="R1091">
            <v>59</v>
          </cell>
        </row>
        <row r="1092">
          <cell r="N1092" t="str">
            <v>B.II.4.a) Crediti v/Aziende sanitarie pubbliche della Regione</v>
          </cell>
          <cell r="O1092">
            <v>6</v>
          </cell>
          <cell r="P1092">
            <v>6</v>
          </cell>
          <cell r="Q1092">
            <v>0</v>
          </cell>
          <cell r="R1092">
            <v>12</v>
          </cell>
        </row>
        <row r="1093">
          <cell r="N1093" t="str">
            <v>B.II.4.a.1) Crediti v/Aziende sanitarie pubbliche della Regione - per mobilità in compensazione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</row>
        <row r="1094">
          <cell r="M1094" t="str">
            <v>AB24a3</v>
          </cell>
          <cell r="N1094" t="str">
            <v>Crediti da Aziende Sanitarie Locali della Regione per mobilità intraregionale in compensazione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</row>
        <row r="1095">
          <cell r="M1095" t="str">
            <v>AB24a3</v>
          </cell>
          <cell r="N1095" t="str">
            <v>Crediti da Agenzie Tutela Salute della Regione per mobilità intraregionale in compensazione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N1096" t="str">
            <v>B.II.4.a.2) Crediti v/Aziende sanitarie pubbliche della Regione - per mobilità non in compensazione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</row>
        <row r="1097">
          <cell r="M1097" t="str">
            <v>AB24a3</v>
          </cell>
          <cell r="N1097" t="str">
            <v>Crediti da Aziende Sanitarie Locali della Regione per mobilità non in compensazione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</row>
        <row r="1098">
          <cell r="M1098" t="str">
            <v>AB24a3</v>
          </cell>
          <cell r="N1098" t="str">
            <v>Crediti da Agenzie Tutela Salute della Regione per mobilità non in compensazione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</row>
        <row r="1099">
          <cell r="N1099" t="str">
            <v>B.II.4.a.3) Crediti v/Aziende sanitarie pubbliche della Regione - per altre prestazioni</v>
          </cell>
          <cell r="O1099">
            <v>6</v>
          </cell>
          <cell r="P1099">
            <v>6</v>
          </cell>
          <cell r="Q1099">
            <v>0</v>
          </cell>
          <cell r="R1099">
            <v>12</v>
          </cell>
        </row>
        <row r="1100">
          <cell r="M1100" t="str">
            <v>AB24a3</v>
          </cell>
          <cell r="N1100" t="str">
            <v>Crediti da Aziende Sanitarie Locali della Regione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1">
          <cell r="M1101" t="str">
            <v>AB24a3</v>
          </cell>
          <cell r="N1101" t="str">
            <v>Crediti da Agenzie Tutela Salute della Regione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</row>
        <row r="1102">
          <cell r="M1102" t="str">
            <v>AB24a3</v>
          </cell>
          <cell r="N1102" t="str">
            <v>Crediti da Aziende Ospedaliere della Regione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M1103" t="str">
            <v>AB24a3</v>
          </cell>
          <cell r="N1103" t="str">
            <v>Crediti da Aziende Socio-Sanitarie Territoriali della Regione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M1104" t="str">
            <v>AB24a3</v>
          </cell>
          <cell r="N1104" t="str">
            <v>Crediti da IRCCS e Fondazioni di diritto pubblico della Regione</v>
          </cell>
          <cell r="O1104">
            <v>6</v>
          </cell>
          <cell r="P1104">
            <v>6</v>
          </cell>
          <cell r="Q1104">
            <v>0</v>
          </cell>
          <cell r="R1104">
            <v>12</v>
          </cell>
        </row>
        <row r="1105">
          <cell r="M1105" t="str">
            <v>AB24a1</v>
          </cell>
          <cell r="N1105" t="str">
            <v>B.II.4.a.4) Crediti v/ ATS per operazioni di conferimento/scorporo LR23/2015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</row>
        <row r="1106">
          <cell r="M1106" t="str">
            <v>AB24a2</v>
          </cell>
          <cell r="N1106" t="str">
            <v>B.II.4.a.5) Crediti v/ ASST per operazioni di conferimento/scorporo LR23/2015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M1107" t="str">
            <v>AB24a3</v>
          </cell>
          <cell r="N1107" t="str">
            <v>B.II.4.b) Acconto quota FSR da distribuire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</row>
        <row r="1108">
          <cell r="M1108" t="str">
            <v>AB24b</v>
          </cell>
          <cell r="N1108" t="str">
            <v>B.II.4.c) Crediti v/Aziende sanitarie pubbliche Extraregione per Mobilità Attiva non in compensazione / Altre prestazioni</v>
          </cell>
          <cell r="O1108">
            <v>12</v>
          </cell>
          <cell r="P1108">
            <v>47</v>
          </cell>
          <cell r="Q1108">
            <v>0</v>
          </cell>
          <cell r="R1108">
            <v>47</v>
          </cell>
        </row>
        <row r="1109">
          <cell r="M1109" t="str">
            <v>AB25</v>
          </cell>
          <cell r="N1109" t="str">
            <v>B.II.5) Crediti v/Società partecipate e/o enti dipendenti dalla Regione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</row>
        <row r="1110">
          <cell r="N1110" t="str">
            <v>B.II.5.a) Crediti v/Enti Regionali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</row>
        <row r="1111">
          <cell r="N1111" t="str">
            <v>Crediti v/Arpa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</row>
        <row r="1112">
          <cell r="N1112" t="str">
            <v>Crediti v/Altri enti regionali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N1113" t="str">
            <v>B.II.5.b) Crediti v/sperimentazioni gestionali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</row>
        <row r="1114">
          <cell r="N1114" t="str">
            <v>B.II.5.c) Crediti v/società controllate e collegate (partecipate)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</row>
        <row r="1115">
          <cell r="M1115" t="str">
            <v>AB26</v>
          </cell>
          <cell r="N1115" t="str">
            <v>B.II.6)  Crediti v/Erario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</row>
        <row r="1116">
          <cell r="N1116" t="str">
            <v>B.II.7) Crediti v/Altri</v>
          </cell>
          <cell r="O1116">
            <v>350</v>
          </cell>
          <cell r="P1116">
            <v>198</v>
          </cell>
          <cell r="Q1116">
            <v>0</v>
          </cell>
          <cell r="R1116">
            <v>396</v>
          </cell>
        </row>
        <row r="1117">
          <cell r="M1117" t="str">
            <v>AB27</v>
          </cell>
          <cell r="N1117" t="str">
            <v>B.II.7.a) Crediti v/clienti privati</v>
          </cell>
          <cell r="O1117">
            <v>209</v>
          </cell>
          <cell r="P1117">
            <v>195</v>
          </cell>
          <cell r="Q1117">
            <v>0</v>
          </cell>
          <cell r="R1117">
            <v>390</v>
          </cell>
        </row>
        <row r="1118">
          <cell r="M1118" t="str">
            <v>AB27</v>
          </cell>
          <cell r="N1118" t="str">
            <v>B.II.7.b) Crediti v/gestioni liquidatorie / stralcio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M1119" t="str">
            <v>AB27</v>
          </cell>
          <cell r="N1119" t="str">
            <v>B.II.7.c) Crediti v/altri soggetti pubblici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</row>
        <row r="1120">
          <cell r="M1120" t="str">
            <v>AB27</v>
          </cell>
          <cell r="N1120" t="str">
            <v>B.II.7.d) Crediti v/altri soggetti pubblici per ricerca</v>
          </cell>
          <cell r="O1120">
            <v>141</v>
          </cell>
          <cell r="P1120">
            <v>3</v>
          </cell>
          <cell r="Q1120">
            <v>0</v>
          </cell>
          <cell r="R1120">
            <v>6</v>
          </cell>
        </row>
        <row r="1121">
          <cell r="N1121" t="str">
            <v>B.II.7.e) Altri crediti diversi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</row>
        <row r="1122">
          <cell r="M1122" t="str">
            <v>AB27</v>
          </cell>
          <cell r="N1122" t="str">
            <v>B.II.7.e.1) Altri crediti diversi - V/Terzi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</row>
        <row r="1123">
          <cell r="N1123" t="str">
            <v>Crediti v/clienti privati per anticipi mobilità attiva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</row>
        <row r="1124">
          <cell r="N1124" t="str">
            <v>Altri Crediti diversi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N1125" t="str">
            <v>B.II.7.e.2) Altri crediti diversi - V/Gestioni interne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</row>
        <row r="1126">
          <cell r="N1126" t="str">
            <v>Crediti da Bilancio Sanitario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</row>
        <row r="1127">
          <cell r="N1127" t="str">
            <v>Crediti da Bilancio A.S.S.I.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</row>
        <row r="1128">
          <cell r="N1128" t="str">
            <v>Crediti da Bilancio Sociale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</row>
        <row r="1129">
          <cell r="N1129" t="str">
            <v>Crediti da Bilancio Ricerca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</row>
        <row r="1130">
          <cell r="N1130" t="str">
            <v>B.III.  Attività finanziarie che non costituiscono immobilizzazioni</v>
          </cell>
          <cell r="O1130">
            <v>0</v>
          </cell>
          <cell r="P1130">
            <v>0</v>
          </cell>
        </row>
        <row r="1131">
          <cell r="M1131" t="str">
            <v>AB31</v>
          </cell>
          <cell r="N1131" t="str">
            <v>Partecipazioni in imprese controllate</v>
          </cell>
          <cell r="O1131">
            <v>0</v>
          </cell>
          <cell r="P1131">
            <v>0</v>
          </cell>
        </row>
        <row r="1132">
          <cell r="M1132" t="str">
            <v>AB31</v>
          </cell>
          <cell r="N1132" t="str">
            <v>Partecipazioni in imprese collegate</v>
          </cell>
          <cell r="O1132">
            <v>0</v>
          </cell>
          <cell r="P1132">
            <v>0</v>
          </cell>
        </row>
        <row r="1133">
          <cell r="M1133" t="str">
            <v>AB31</v>
          </cell>
          <cell r="N1133" t="str">
            <v>Partecipazioni in altre imprese</v>
          </cell>
          <cell r="O1133">
            <v>0</v>
          </cell>
          <cell r="P1133">
            <v>0</v>
          </cell>
        </row>
        <row r="1134">
          <cell r="M1134" t="str">
            <v>AB32</v>
          </cell>
          <cell r="N1134" t="str">
            <v>Altri titoli (diversi dalle partecipazioni)</v>
          </cell>
          <cell r="O1134">
            <v>0</v>
          </cell>
          <cell r="P1134">
            <v>0</v>
          </cell>
        </row>
        <row r="1135">
          <cell r="N1135" t="str">
            <v>B.IV. Disponibilità liquide</v>
          </cell>
          <cell r="O1135">
            <v>10843</v>
          </cell>
          <cell r="P1135">
            <v>7761</v>
          </cell>
        </row>
        <row r="1136">
          <cell r="M1136" t="str">
            <v>AB41</v>
          </cell>
          <cell r="N1136" t="str">
            <v>Cassa</v>
          </cell>
          <cell r="O1136">
            <v>0</v>
          </cell>
          <cell r="P1136">
            <v>0</v>
          </cell>
        </row>
        <row r="1137">
          <cell r="M1137" t="str">
            <v>AB42</v>
          </cell>
          <cell r="N1137" t="str">
            <v>Istituto tesoriere</v>
          </cell>
          <cell r="O1137">
            <v>0</v>
          </cell>
          <cell r="P1137">
            <v>0</v>
          </cell>
        </row>
        <row r="1138">
          <cell r="M1138" t="str">
            <v>AB43</v>
          </cell>
          <cell r="N1138" t="str">
            <v>Tesoreria Unica</v>
          </cell>
          <cell r="O1138">
            <v>10843</v>
          </cell>
          <cell r="P1138">
            <v>7761</v>
          </cell>
        </row>
        <row r="1139">
          <cell r="M1139" t="str">
            <v>AB44</v>
          </cell>
          <cell r="N1139" t="str">
            <v>Conto corrente postale</v>
          </cell>
          <cell r="O1139">
            <v>0</v>
          </cell>
          <cell r="P1139">
            <v>0</v>
          </cell>
        </row>
        <row r="1140">
          <cell r="N1140" t="str">
            <v>C) RATEI E RISCONTI ATTIVI</v>
          </cell>
          <cell r="O1140">
            <v>706</v>
          </cell>
          <cell r="P1140">
            <v>1151</v>
          </cell>
        </row>
        <row r="1141">
          <cell r="M1141" t="str">
            <v>AC1</v>
          </cell>
          <cell r="N1141" t="str">
            <v>C.I Ratei attivi</v>
          </cell>
          <cell r="O1141">
            <v>706</v>
          </cell>
          <cell r="P1141">
            <v>1151</v>
          </cell>
        </row>
        <row r="1142">
          <cell r="N1142" t="str">
            <v>C.I.1) Ratei attivi v/terzi</v>
          </cell>
          <cell r="O1142">
            <v>706</v>
          </cell>
          <cell r="P1142">
            <v>1151</v>
          </cell>
        </row>
        <row r="1143">
          <cell r="N1143" t="str">
            <v>C.I.2) Ratei attivi v/Aziende sanitarie pubbliche della Regione</v>
          </cell>
          <cell r="O1143">
            <v>0</v>
          </cell>
          <cell r="P1143">
            <v>0</v>
          </cell>
        </row>
        <row r="1144">
          <cell r="N1144" t="str">
            <v>Degenze in corso al 31/12</v>
          </cell>
          <cell r="O1144">
            <v>0</v>
          </cell>
          <cell r="P1144">
            <v>0</v>
          </cell>
        </row>
        <row r="1145">
          <cell r="N1145" t="str">
            <v>Ratei attivi verso Asl/Ao/Fondazioni della Regione</v>
          </cell>
          <cell r="O1145">
            <v>0</v>
          </cell>
          <cell r="P1145">
            <v>0</v>
          </cell>
        </row>
        <row r="1146">
          <cell r="N1146" t="str">
            <v>Ratei attivi verso ats/asst/Fondazioni della Regione</v>
          </cell>
          <cell r="O1146">
            <v>0</v>
          </cell>
          <cell r="P1146">
            <v>0</v>
          </cell>
        </row>
        <row r="1147">
          <cell r="M1147" t="str">
            <v>AC2</v>
          </cell>
          <cell r="N1147" t="str">
            <v>C.II Risconti attivi</v>
          </cell>
          <cell r="O1147">
            <v>0</v>
          </cell>
          <cell r="P1147">
            <v>0</v>
          </cell>
        </row>
        <row r="1148">
          <cell r="N1148" t="str">
            <v>C.II.1) Risconti attivi v/terzi</v>
          </cell>
          <cell r="O1148">
            <v>0</v>
          </cell>
          <cell r="P1148">
            <v>0</v>
          </cell>
        </row>
        <row r="1149">
          <cell r="N1149" t="str">
            <v>C.II.2) Risconti attivi v/Aziende sanitarie pubbliche della Regione</v>
          </cell>
          <cell r="O1149">
            <v>0</v>
          </cell>
          <cell r="P1149">
            <v>0</v>
          </cell>
        </row>
        <row r="1150">
          <cell r="N1150" t="str">
            <v>D) CONTI D’ORDINE</v>
          </cell>
          <cell r="O1150">
            <v>0</v>
          </cell>
          <cell r="P1150">
            <v>0</v>
          </cell>
        </row>
        <row r="1151">
          <cell r="M1151" t="str">
            <v>AD1</v>
          </cell>
          <cell r="N1151" t="str">
            <v>D.I) Canoni di leasing ancora da pagare</v>
          </cell>
          <cell r="O1151">
            <v>0</v>
          </cell>
          <cell r="P1151">
            <v>0</v>
          </cell>
        </row>
        <row r="1152">
          <cell r="M1152" t="str">
            <v>AD2</v>
          </cell>
          <cell r="N1152" t="str">
            <v>D.II) Depositi cauzionali</v>
          </cell>
          <cell r="O1152">
            <v>0</v>
          </cell>
          <cell r="P1152">
            <v>0</v>
          </cell>
        </row>
        <row r="1153">
          <cell r="M1153" t="str">
            <v>AD3</v>
          </cell>
          <cell r="N1153" t="str">
            <v>D.III) Beni in comodato</v>
          </cell>
          <cell r="O1153">
            <v>0</v>
          </cell>
          <cell r="P1153">
            <v>0</v>
          </cell>
        </row>
        <row r="1154">
          <cell r="M1154" t="str">
            <v>AD4</v>
          </cell>
          <cell r="N1154" t="str">
            <v>D.IV) Altri conti d'ordine</v>
          </cell>
          <cell r="O1154">
            <v>0</v>
          </cell>
          <cell r="P1154">
            <v>0</v>
          </cell>
        </row>
        <row r="1155">
          <cell r="N1155" t="str">
            <v>Garanzie prestate</v>
          </cell>
          <cell r="O1155">
            <v>0</v>
          </cell>
          <cell r="P1155">
            <v>0</v>
          </cell>
        </row>
        <row r="1156">
          <cell r="N1156" t="str">
            <v>Garanzie prestate: di cui fidejussioni</v>
          </cell>
          <cell r="O1156">
            <v>0</v>
          </cell>
          <cell r="P1156">
            <v>0</v>
          </cell>
        </row>
        <row r="1157">
          <cell r="N1157" t="str">
            <v>Garanzie prestate: di cui avalli</v>
          </cell>
          <cell r="O1157">
            <v>0</v>
          </cell>
          <cell r="P1157">
            <v>0</v>
          </cell>
        </row>
        <row r="1158">
          <cell r="N1158" t="str">
            <v>Garanzie prestate: di cui altre garanzie personali e reali</v>
          </cell>
          <cell r="O1158">
            <v>0</v>
          </cell>
          <cell r="P1158">
            <v>0</v>
          </cell>
        </row>
        <row r="1159">
          <cell r="N1159" t="str">
            <v>Garanzie ricevute</v>
          </cell>
          <cell r="O1159">
            <v>0</v>
          </cell>
          <cell r="P1159">
            <v>0</v>
          </cell>
        </row>
        <row r="1160">
          <cell r="N1160" t="str">
            <v>Garanzie ricevute: di cui fidejussioni</v>
          </cell>
          <cell r="O1160">
            <v>0</v>
          </cell>
          <cell r="P1160">
            <v>0</v>
          </cell>
        </row>
        <row r="1161">
          <cell r="N1161" t="str">
            <v>Garanzie ricevute: di cui avalli</v>
          </cell>
          <cell r="O1161">
            <v>0</v>
          </cell>
          <cell r="P1161">
            <v>0</v>
          </cell>
        </row>
        <row r="1162">
          <cell r="N1162" t="str">
            <v>Garanzie ricevute: di cui altre garanzie personali e reali</v>
          </cell>
          <cell r="O1162">
            <v>0</v>
          </cell>
          <cell r="P1162">
            <v>0</v>
          </cell>
        </row>
        <row r="1163">
          <cell r="N1163" t="str">
            <v>Beni in contenzioso</v>
          </cell>
          <cell r="O1163">
            <v>0</v>
          </cell>
          <cell r="P1163">
            <v>0</v>
          </cell>
        </row>
        <row r="1164">
          <cell r="N1164" t="str">
            <v>Altri impegni assunti</v>
          </cell>
          <cell r="O1164">
            <v>0</v>
          </cell>
          <cell r="P1164">
            <v>0</v>
          </cell>
        </row>
        <row r="1165">
          <cell r="N1165" t="str">
            <v>di cui contratti in service</v>
          </cell>
          <cell r="O1165">
            <v>0</v>
          </cell>
          <cell r="P1165">
            <v>0</v>
          </cell>
        </row>
        <row r="1166">
          <cell r="N1166" t="str">
            <v>di cui conto visione</v>
          </cell>
          <cell r="O1166">
            <v>0</v>
          </cell>
          <cell r="P1166">
            <v>0</v>
          </cell>
        </row>
        <row r="1167">
          <cell r="N1167" t="str">
            <v>di cui impegni contrattuali pluriennali</v>
          </cell>
          <cell r="O1167">
            <v>0</v>
          </cell>
          <cell r="P1167">
            <v>0</v>
          </cell>
        </row>
        <row r="1168">
          <cell r="N1168" t="str">
            <v>di cui altro</v>
          </cell>
          <cell r="O1168">
            <v>0</v>
          </cell>
          <cell r="P1168">
            <v>0</v>
          </cell>
        </row>
        <row r="1169">
          <cell r="N1169" t="str">
            <v>PASSIVITA’.</v>
          </cell>
          <cell r="O1169">
            <v>16059</v>
          </cell>
          <cell r="P1169">
            <v>13159</v>
          </cell>
        </row>
        <row r="1170">
          <cell r="N1170" t="str">
            <v>A) PATRIMONIO NETTO</v>
          </cell>
          <cell r="O1170">
            <v>6292</v>
          </cell>
          <cell r="P1170">
            <v>2334</v>
          </cell>
        </row>
        <row r="1171">
          <cell r="M1171" t="str">
            <v>PA1</v>
          </cell>
          <cell r="N1171" t="str">
            <v>A.I) FONDO DI DOTAZIONE</v>
          </cell>
          <cell r="O1171">
            <v>4287</v>
          </cell>
          <cell r="P1171">
            <v>0</v>
          </cell>
        </row>
        <row r="1172">
          <cell r="N1172" t="str">
            <v>A.II) FINANZIAMENTI PER INVESTIMENTI</v>
          </cell>
          <cell r="O1172">
            <v>2005</v>
          </cell>
          <cell r="P1172">
            <v>2028</v>
          </cell>
        </row>
        <row r="1173">
          <cell r="M1173" t="str">
            <v>PA21</v>
          </cell>
          <cell r="N1173" t="str">
            <v>A.II.1) Finanziamenti per beni di prima dotazione</v>
          </cell>
          <cell r="O1173">
            <v>0</v>
          </cell>
          <cell r="P1173">
            <v>0</v>
          </cell>
        </row>
        <row r="1174">
          <cell r="N1174" t="str">
            <v>A.II.2) Finanziamenti da Stato per investimenti</v>
          </cell>
          <cell r="O1174">
            <v>662</v>
          </cell>
          <cell r="P1174">
            <v>757</v>
          </cell>
        </row>
        <row r="1175">
          <cell r="M1175" t="str">
            <v>PA22a</v>
          </cell>
          <cell r="N1175" t="str">
            <v>A.II.2.a) Finanziamenti da Stato per investimenti - ex art. 20 legge 67/88</v>
          </cell>
          <cell r="O1175">
            <v>0</v>
          </cell>
          <cell r="P1175">
            <v>0</v>
          </cell>
        </row>
        <row r="1176">
          <cell r="M1176" t="str">
            <v>PA22b</v>
          </cell>
          <cell r="N1176" t="str">
            <v>A.II.2.b) Finanziamenti da Stato per investimenti - ricerca</v>
          </cell>
          <cell r="O1176">
            <v>0</v>
          </cell>
          <cell r="P1176">
            <v>0</v>
          </cell>
        </row>
        <row r="1177">
          <cell r="M1177" t="str">
            <v>PA22c</v>
          </cell>
          <cell r="N1177" t="str">
            <v>A.II.2.c) Finanziamenti da Stato per investimenti - altro</v>
          </cell>
          <cell r="O1177">
            <v>662</v>
          </cell>
          <cell r="P1177">
            <v>757</v>
          </cell>
        </row>
        <row r="1178">
          <cell r="M1178" t="str">
            <v>PA23</v>
          </cell>
          <cell r="N1178" t="str">
            <v>A.II.3) Finanziamenti da Regione per investimenti</v>
          </cell>
          <cell r="O1178">
            <v>0</v>
          </cell>
          <cell r="P1178">
            <v>0</v>
          </cell>
        </row>
        <row r="1179">
          <cell r="M1179" t="str">
            <v>PA24</v>
          </cell>
          <cell r="N1179" t="str">
            <v>A.II.4) Finanziamenti da altri soggetti pubblici per investimenti</v>
          </cell>
          <cell r="O1179">
            <v>0</v>
          </cell>
          <cell r="P1179">
            <v>0</v>
          </cell>
        </row>
        <row r="1180">
          <cell r="M1180" t="str">
            <v>PA25</v>
          </cell>
          <cell r="N1180" t="str">
            <v>A.II.5) Finanziamenti per investimenti da rettifica contributi in conto esercizio</v>
          </cell>
          <cell r="O1180">
            <v>1343</v>
          </cell>
          <cell r="P1180">
            <v>1271</v>
          </cell>
        </row>
        <row r="1181">
          <cell r="M1181" t="str">
            <v>PA3</v>
          </cell>
          <cell r="N1181" t="str">
            <v>A.III) RISERVE DA DONAZIONI E LASCITI VINCOLATI AD INVESTIMENTI</v>
          </cell>
          <cell r="O1181">
            <v>0</v>
          </cell>
          <cell r="P1181">
            <v>306</v>
          </cell>
        </row>
        <row r="1182">
          <cell r="M1182" t="str">
            <v>PA4</v>
          </cell>
          <cell r="N1182" t="str">
            <v>A.IV) ALTRE RISERVE</v>
          </cell>
          <cell r="O1182">
            <v>0</v>
          </cell>
          <cell r="P1182">
            <v>0</v>
          </cell>
        </row>
        <row r="1183">
          <cell r="N1183" t="str">
            <v>A.IV.1) Riserve da rivalutazioni</v>
          </cell>
          <cell r="O1183">
            <v>0</v>
          </cell>
          <cell r="P1183">
            <v>0</v>
          </cell>
        </row>
        <row r="1184">
          <cell r="N1184" t="str">
            <v>A.IV.2) Riserve da plusvalenze da reinvestire</v>
          </cell>
          <cell r="O1184">
            <v>0</v>
          </cell>
          <cell r="P1184">
            <v>0</v>
          </cell>
        </row>
        <row r="1185">
          <cell r="N1185" t="str">
            <v>A.IV.3) Contributi da reinvestire</v>
          </cell>
          <cell r="O1185">
            <v>0</v>
          </cell>
          <cell r="P1185">
            <v>0</v>
          </cell>
        </row>
        <row r="1186">
          <cell r="N1186" t="str">
            <v>A.IV.4) Riserve da utili di esercizio destinati ad investimenti</v>
          </cell>
          <cell r="O1186">
            <v>0</v>
          </cell>
          <cell r="P1186">
            <v>0</v>
          </cell>
        </row>
        <row r="1187">
          <cell r="N1187" t="str">
            <v>A.IV.5) Riserve diverse</v>
          </cell>
          <cell r="O1187">
            <v>0</v>
          </cell>
          <cell r="P1187">
            <v>0</v>
          </cell>
        </row>
        <row r="1188">
          <cell r="M1188" t="str">
            <v>PA5</v>
          </cell>
          <cell r="N1188" t="str">
            <v>A.V) CONTRIBUTI PER RIPIANO PERDITE</v>
          </cell>
          <cell r="O1188">
            <v>0</v>
          </cell>
          <cell r="P1188">
            <v>0</v>
          </cell>
        </row>
        <row r="1189">
          <cell r="N1189" t="str">
            <v>A.V.1) Contributi per copertura debiti al 31/12/2005</v>
          </cell>
          <cell r="O1189">
            <v>0</v>
          </cell>
          <cell r="P1189">
            <v>0</v>
          </cell>
        </row>
        <row r="1190">
          <cell r="N1190" t="str">
            <v>A.V.2) Contributi per ricostituzione risorse da investimenti esercizi precedenti</v>
          </cell>
          <cell r="O1190">
            <v>0</v>
          </cell>
          <cell r="P1190">
            <v>0</v>
          </cell>
        </row>
        <row r="1191">
          <cell r="N1191" t="str">
            <v>A.V.3) Altro</v>
          </cell>
          <cell r="O1191">
            <v>0</v>
          </cell>
          <cell r="P1191">
            <v>0</v>
          </cell>
        </row>
        <row r="1192">
          <cell r="M1192" t="str">
            <v>PA6</v>
          </cell>
          <cell r="N1192" t="str">
            <v>A.VI) UTILI (PERDITE) PORTATI A NUOVO</v>
          </cell>
          <cell r="O1192">
            <v>0</v>
          </cell>
          <cell r="P1192">
            <v>0</v>
          </cell>
        </row>
        <row r="1193">
          <cell r="M1193" t="str">
            <v>PA7</v>
          </cell>
          <cell r="N1193" t="str">
            <v>A.VII) UTILE (PERDITA) D'ESERCIZIO</v>
          </cell>
          <cell r="O1193">
            <v>0</v>
          </cell>
          <cell r="P1193">
            <v>0</v>
          </cell>
        </row>
        <row r="1194">
          <cell r="N1194" t="str">
            <v>B) FONDI PER RISCHI ED ONERI</v>
          </cell>
          <cell r="O1194">
            <v>8649</v>
          </cell>
          <cell r="P1194">
            <v>9577</v>
          </cell>
        </row>
        <row r="1195">
          <cell r="M1195" t="str">
            <v>PB1</v>
          </cell>
          <cell r="N1195" t="str">
            <v>B.I)  Fondi per imposte, anche differite</v>
          </cell>
          <cell r="O1195">
            <v>0</v>
          </cell>
          <cell r="P1195">
            <v>0</v>
          </cell>
        </row>
        <row r="1196">
          <cell r="N1196" t="str">
            <v>Fondi per imposte</v>
          </cell>
          <cell r="O1196">
            <v>0</v>
          </cell>
          <cell r="P1196">
            <v>0</v>
          </cell>
        </row>
        <row r="1197">
          <cell r="N1197" t="str">
            <v>Altri fondi per imposte</v>
          </cell>
          <cell r="O1197">
            <v>0</v>
          </cell>
          <cell r="P1197">
            <v>0</v>
          </cell>
        </row>
        <row r="1198">
          <cell r="M1198" t="str">
            <v>PB2</v>
          </cell>
          <cell r="N1198" t="str">
            <v>B.II)  Fondi per rischi</v>
          </cell>
          <cell r="O1198">
            <v>0</v>
          </cell>
          <cell r="P1198">
            <v>0</v>
          </cell>
        </row>
        <row r="1199">
          <cell r="N1199" t="str">
            <v>B.II.1) Fondo rischi per cause civili ed oneri processuali</v>
          </cell>
          <cell r="O1199">
            <v>0</v>
          </cell>
          <cell r="P1199">
            <v>0</v>
          </cell>
        </row>
        <row r="1200">
          <cell r="N1200" t="str">
            <v>B.II.2) Fondo rischi per contenzioso personale dipendente</v>
          </cell>
          <cell r="O1200">
            <v>0</v>
          </cell>
          <cell r="P1200">
            <v>0</v>
          </cell>
        </row>
        <row r="1201">
          <cell r="N1201" t="str">
            <v>B.II.3) Fondo rischi connessi all'acquisto di prestazioni sanitarie da privato</v>
          </cell>
          <cell r="O1201">
            <v>0</v>
          </cell>
          <cell r="P1201">
            <v>0</v>
          </cell>
        </row>
        <row r="1202">
          <cell r="N1202" t="str">
            <v>B.II.4) Fondo rischi per copertura diretta dei rischi (autoassicurazione)</v>
          </cell>
          <cell r="O1202">
            <v>0</v>
          </cell>
          <cell r="P1202">
            <v>0</v>
          </cell>
        </row>
        <row r="1203">
          <cell r="N1203" t="str">
            <v>B.II.5) Altri fondi rischi</v>
          </cell>
          <cell r="O1203">
            <v>0</v>
          </cell>
          <cell r="P1203">
            <v>0</v>
          </cell>
        </row>
        <row r="1204">
          <cell r="M1204" t="str">
            <v>PB3</v>
          </cell>
          <cell r="N1204" t="str">
            <v>B.III)  Fondi da distribuire</v>
          </cell>
          <cell r="O1204">
            <v>0</v>
          </cell>
          <cell r="P1204">
            <v>0</v>
          </cell>
        </row>
        <row r="1205">
          <cell r="N1205" t="str">
            <v>B.III.1) FSR indistinto da distribuire</v>
          </cell>
          <cell r="O1205">
            <v>0</v>
          </cell>
          <cell r="P1205">
            <v>0</v>
          </cell>
        </row>
        <row r="1206">
          <cell r="N1206" t="str">
            <v>B.III.2) FSR vincolato da distribuire</v>
          </cell>
          <cell r="O1206">
            <v>0</v>
          </cell>
          <cell r="P1206">
            <v>0</v>
          </cell>
        </row>
        <row r="1207">
          <cell r="N1207" t="str">
            <v>B.III.3) Fondo per ripiano disavanzi pregressi</v>
          </cell>
          <cell r="O1207">
            <v>0</v>
          </cell>
          <cell r="P1207">
            <v>0</v>
          </cell>
        </row>
        <row r="1208">
          <cell r="N1208" t="str">
            <v>B.III.4) Fondo finanziamento sanitario aggiuntivo corrente LEA</v>
          </cell>
          <cell r="O1208">
            <v>0</v>
          </cell>
          <cell r="P1208">
            <v>0</v>
          </cell>
        </row>
        <row r="1209">
          <cell r="N1209" t="str">
            <v>B.III.5) Fondo finanziamento sanitario aggiuntivo corrente extra LEA</v>
          </cell>
          <cell r="O1209">
            <v>0</v>
          </cell>
          <cell r="P1209">
            <v>0</v>
          </cell>
        </row>
        <row r="1210">
          <cell r="N1210" t="str">
            <v>B.III.6) Fondo finanziamento per ricerca</v>
          </cell>
          <cell r="O1210">
            <v>0</v>
          </cell>
          <cell r="P1210">
            <v>0</v>
          </cell>
        </row>
        <row r="1211">
          <cell r="N1211" t="str">
            <v>B.III.7) Fondo finanziamento per investimenti</v>
          </cell>
          <cell r="O1211">
            <v>0</v>
          </cell>
          <cell r="P1211">
            <v>0</v>
          </cell>
        </row>
        <row r="1212">
          <cell r="M1212" t="str">
            <v>PB4</v>
          </cell>
          <cell r="N1212" t="str">
            <v>B.IV)  Quote inutilizzate contributi</v>
          </cell>
          <cell r="O1212">
            <v>8649</v>
          </cell>
          <cell r="P1212">
            <v>9567</v>
          </cell>
        </row>
        <row r="1213">
          <cell r="N1213" t="str">
            <v>B.IV.1) Quote inutilizzate contributi da Regione o Prov. Aut. per quota F.S. vincolato</v>
          </cell>
          <cell r="O1213">
            <v>0</v>
          </cell>
          <cell r="P1213">
            <v>0</v>
          </cell>
        </row>
        <row r="1214">
          <cell r="N1214" t="str">
            <v>Quote inutilizzate contributi da Regione o Prov. Aut. per quota F.S. indistinto</v>
          </cell>
          <cell r="O1214">
            <v>0</v>
          </cell>
          <cell r="P1214">
            <v>0</v>
          </cell>
        </row>
        <row r="1215">
          <cell r="N1215" t="str">
            <v>Quote inutilizzate contributi da Regione o Prov. Aut. per quota F.S. vincolato</v>
          </cell>
          <cell r="O1215">
            <v>0</v>
          </cell>
          <cell r="P1215">
            <v>0</v>
          </cell>
        </row>
        <row r="1216">
          <cell r="N1216" t="str">
            <v>Quote inutilizzate contributi vincolati dell'esercizio da Asl/Ao/Fondazioni per quota FSR Indistinto</v>
          </cell>
          <cell r="O1216">
            <v>0</v>
          </cell>
          <cell r="P1216">
            <v>0</v>
          </cell>
        </row>
        <row r="1217">
          <cell r="N1217" t="str">
            <v>Quote inutilizzate contributi vincolati dell'esercizio da Asl/Ao/Fondazioni per quota FSR Vincolato</v>
          </cell>
          <cell r="O1217">
            <v>0</v>
          </cell>
          <cell r="P1217">
            <v>0</v>
          </cell>
        </row>
        <row r="1218">
          <cell r="N1218" t="str">
            <v>B.IV.2) Quote inutilizzate contributi vincolati da soggetti pubblici (extra fondo)</v>
          </cell>
          <cell r="O1218">
            <v>229</v>
          </cell>
          <cell r="P1218">
            <v>151</v>
          </cell>
        </row>
        <row r="1219">
          <cell r="N1219" t="str">
            <v>B.IV.3) Quote inutilizzate contributi per ricerca</v>
          </cell>
          <cell r="O1219">
            <v>8420</v>
          </cell>
          <cell r="P1219">
            <v>9416</v>
          </cell>
        </row>
        <row r="1220">
          <cell r="N1220" t="str">
            <v>Quote inutilizzate contributi vincolati dell'esercizio  per ricerca da Ministero</v>
          </cell>
          <cell r="O1220">
            <v>6027</v>
          </cell>
          <cell r="P1220">
            <v>7242</v>
          </cell>
        </row>
        <row r="1221">
          <cell r="N1221" t="str">
            <v>Quote inutilizzate contributi vincolati dell'esercizio  per ricerca da Regione</v>
          </cell>
          <cell r="O1221">
            <v>0</v>
          </cell>
          <cell r="P1221">
            <v>0</v>
          </cell>
        </row>
        <row r="1222">
          <cell r="N1222" t="str">
            <v>Quote inutilizzate contributi vincolati dell'esercizio  per ricerca da Asl/Ao/Fondazioni</v>
          </cell>
          <cell r="O1222">
            <v>25</v>
          </cell>
          <cell r="P1222">
            <v>32</v>
          </cell>
        </row>
        <row r="1223">
          <cell r="N1223" t="str">
            <v>Quote inutilizzate contributi vincolati dell'esercizio  per ricerca da altri Enti Pubblici</v>
          </cell>
          <cell r="O1223">
            <v>267</v>
          </cell>
          <cell r="P1223">
            <v>392</v>
          </cell>
        </row>
        <row r="1224">
          <cell r="N1224" t="str">
            <v>Quote inutilizzate contributi vincolati dell'esercizio  per ricerca da privati</v>
          </cell>
          <cell r="O1224">
            <v>2101</v>
          </cell>
          <cell r="P1224">
            <v>1750</v>
          </cell>
        </row>
        <row r="1225">
          <cell r="N1225" t="str">
            <v>B.IV.4) Quote inutilizzate contributi vincolati da privati</v>
          </cell>
          <cell r="O1225">
            <v>0</v>
          </cell>
          <cell r="P1225">
            <v>0</v>
          </cell>
        </row>
        <row r="1226">
          <cell r="M1226" t="str">
            <v>PB5</v>
          </cell>
          <cell r="N1226" t="str">
            <v>B.V)  Altri fondi per oneri e spese</v>
          </cell>
          <cell r="O1226">
            <v>0</v>
          </cell>
          <cell r="P1226">
            <v>10</v>
          </cell>
        </row>
        <row r="1227">
          <cell r="N1227" t="str">
            <v>B.V.1) Fondi integrativi pensione</v>
          </cell>
          <cell r="O1227">
            <v>0</v>
          </cell>
          <cell r="P1227">
            <v>0</v>
          </cell>
        </row>
        <row r="1228">
          <cell r="N1228" t="str">
            <v>Fondi integrativi pensione aziendali</v>
          </cell>
          <cell r="O1228">
            <v>0</v>
          </cell>
          <cell r="P1228">
            <v>0</v>
          </cell>
        </row>
        <row r="1229">
          <cell r="N1229" t="str">
            <v>Fondo integrativo pensione contrattuale</v>
          </cell>
          <cell r="O1229">
            <v>0</v>
          </cell>
          <cell r="P1229">
            <v>0</v>
          </cell>
        </row>
        <row r="1230">
          <cell r="N1230" t="str">
            <v>B.V.2) Fondo per rinnovi contrattuali</v>
          </cell>
          <cell r="O1230">
            <v>0</v>
          </cell>
          <cell r="P1230">
            <v>0</v>
          </cell>
        </row>
        <row r="1231">
          <cell r="N1231" t="str">
            <v>Fondo per  Rinnovi contratt. - dirigenza medica</v>
          </cell>
          <cell r="O1231">
            <v>0</v>
          </cell>
          <cell r="P1231">
            <v>0</v>
          </cell>
        </row>
        <row r="1232">
          <cell r="N1232" t="str">
            <v>Fondo per  Rinnovi contratt.- dirigenza non medica</v>
          </cell>
          <cell r="O1232">
            <v>0</v>
          </cell>
          <cell r="P1232">
            <v>0</v>
          </cell>
        </row>
        <row r="1233">
          <cell r="N1233" t="str">
            <v>Fondo per  Rinnovi contratt.: - comparto</v>
          </cell>
          <cell r="O1233">
            <v>0</v>
          </cell>
          <cell r="P1233">
            <v>0</v>
          </cell>
        </row>
        <row r="1234">
          <cell r="N1234" t="str">
            <v>Fondo per  Rinnovi convenzioni MMG/Pls/MCA ed altri</v>
          </cell>
          <cell r="O1234">
            <v>0</v>
          </cell>
          <cell r="P1234">
            <v>0</v>
          </cell>
        </row>
        <row r="1235">
          <cell r="N1235" t="str">
            <v>Fondo per  Rinnovi contratt.: medici SUMAI</v>
          </cell>
          <cell r="O1235">
            <v>0</v>
          </cell>
          <cell r="P1235">
            <v>0</v>
          </cell>
        </row>
        <row r="1236">
          <cell r="N1236" t="str">
            <v>B.V.3) Altri fondi per oneri e spese</v>
          </cell>
          <cell r="O1236">
            <v>0</v>
          </cell>
          <cell r="P1236">
            <v>10</v>
          </cell>
        </row>
        <row r="1237">
          <cell r="N1237" t="str">
            <v>C) TRATTAMENTO DI FINE RAPPORTO</v>
          </cell>
          <cell r="O1237">
            <v>0</v>
          </cell>
          <cell r="P1237">
            <v>0</v>
          </cell>
        </row>
        <row r="1238">
          <cell r="M1238" t="str">
            <v>PC1</v>
          </cell>
          <cell r="N1238" t="str">
            <v>C.I)  Fondo per premi operosità</v>
          </cell>
          <cell r="O1238">
            <v>0</v>
          </cell>
          <cell r="P1238">
            <v>0</v>
          </cell>
        </row>
        <row r="1239">
          <cell r="N1239" t="str">
            <v>Premi Sumai fino al 1994</v>
          </cell>
          <cell r="O1239">
            <v>0</v>
          </cell>
          <cell r="P1239">
            <v>0</v>
          </cell>
        </row>
        <row r="1240">
          <cell r="N1240" t="str">
            <v>Premi Sumai dal 1995/1997</v>
          </cell>
          <cell r="O1240">
            <v>0</v>
          </cell>
          <cell r="P1240">
            <v>0</v>
          </cell>
        </row>
        <row r="1241">
          <cell r="N1241" t="str">
            <v>Premi Sumai dal 1/1/1998</v>
          </cell>
          <cell r="O1241">
            <v>0</v>
          </cell>
          <cell r="P1241">
            <v>0</v>
          </cell>
        </row>
        <row r="1242">
          <cell r="M1242" t="str">
            <v>PC2</v>
          </cell>
          <cell r="N1242" t="str">
            <v>C.II)  Fondo per trattamento di fine rapporto dipendenti</v>
          </cell>
          <cell r="O1242">
            <v>0</v>
          </cell>
          <cell r="P1242">
            <v>0</v>
          </cell>
        </row>
        <row r="1243">
          <cell r="N1243" t="str">
            <v>D) DEBITI</v>
          </cell>
          <cell r="O1243">
            <v>1118</v>
          </cell>
          <cell r="P1243">
            <v>1248</v>
          </cell>
          <cell r="Q1243">
            <v>1166</v>
          </cell>
          <cell r="R1243">
            <v>1248</v>
          </cell>
        </row>
        <row r="1244">
          <cell r="M1244" t="str">
            <v>PD1</v>
          </cell>
          <cell r="N1244" t="str">
            <v>D.I. Debiti per Mutui passivi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M1245" t="str">
            <v>PD2</v>
          </cell>
          <cell r="N1245" t="str">
            <v>D.II. Debiti v/Stato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N1246" t="str">
            <v>D.II.1) Debiti v/Stato per mobilità passiva  extraregionale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N1247" t="str">
            <v>D.II.2) Debiti v/Stato per mobilità passiva internazionale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N1248" t="str">
            <v>D.II.3) Acconto quota FSR v/Stato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N1249" t="str">
            <v>D.II.4) Debiti v/Stato per restituzione finanziamenti - per ricerca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N1250" t="str">
            <v>D.II.5) Altri debiti v/Stato - Ministeri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M1251" t="str">
            <v>PD3</v>
          </cell>
          <cell r="N1251" t="str">
            <v>D.III. Debiti v/Regione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N1252" t="str">
            <v>D.III.1) Debiti v/Regione o Provincia Autonoma per finanziamenti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N1253" t="str">
            <v>D.III.2) Debiti v/Regione o Provincia Autonoma per mobilità passiva intraregionale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 t="str">
            <v>D.III.3) Debiti v/Regione o Provincia Autonoma per mobilità passiva extraregionale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N1255" t="str">
            <v>D.III.4) Acconto quota FSR da Regione o Provincia Autonoma (non regolarizzato)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N1256" t="str">
            <v>D.III.5.a) Altri debiti v/Regione o Provincia Autonoma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N1257" t="str">
            <v>D.III.5.b) Altri debiti vs Regione per restituzione annualità 2011 e precedenti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N1258" t="str">
            <v>D.III.5.c) Debiti vs Regione per recuperi prestazioni STP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M1259" t="str">
            <v>PD4</v>
          </cell>
          <cell r="N1259" t="str">
            <v>D.IV. Debiti v/Comuni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N1260" t="str">
            <v>D.V. Debiti v/Aziende sanitarie pubbliche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N1261" t="str">
            <v>D.V.1) Debiti v/Aziende sanitarie pubbliche della Regione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N1262" t="str">
            <v>D.V.1.a) Debiti v/Aziende sanitarie pubbliche della Regione - per quota FSR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</row>
        <row r="1263">
          <cell r="M1263" t="str">
            <v>PD5a</v>
          </cell>
          <cell r="N1263" t="str">
            <v>Debiti v/ASL della Regione - per quota FSR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M1264" t="str">
            <v>PD5a</v>
          </cell>
          <cell r="N1264" t="str">
            <v>Debiti v/ats della Regione - per quota FSR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M1265" t="str">
            <v>PD5a</v>
          </cell>
          <cell r="N1265" t="str">
            <v>Debiti v/Az. Ospedaliere della Regione - per quota FSR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</row>
        <row r="1266">
          <cell r="M1266" t="str">
            <v>PD5a</v>
          </cell>
          <cell r="N1266" t="str">
            <v>Debiti v/ASST della Regione - per quota FSR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</row>
        <row r="1267">
          <cell r="M1267" t="str">
            <v>PD5a</v>
          </cell>
          <cell r="N1267" t="str">
            <v>Debiti v/Irccs - Fondazioni di dir. Pubblico della Regione - per quota FSR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M1268" t="str">
            <v>PD5b</v>
          </cell>
          <cell r="N1268" t="str">
            <v>D.V.1.b) Debiti v/Aziende sanitarie pubbliche della Regione - per finanziamento sanitario aggiuntivo corrente LEA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</row>
        <row r="1269">
          <cell r="M1269" t="str">
            <v>PD5c</v>
          </cell>
          <cell r="N1269" t="str">
            <v>D.V.1.c) Debiti v/Aziende sanitarie pubbliche della Regione - per finanziamento sanitario aggiuntivo corrente extra LEA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</row>
        <row r="1270">
          <cell r="M1270" t="str">
            <v>PD5a</v>
          </cell>
          <cell r="N1270" t="str">
            <v>D.V.1.d) Debiti v/Aziende sanitarie pubbliche della Regione - per mobilità in compensazione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</row>
        <row r="1271">
          <cell r="N1271" t="str">
            <v>Debiti verso Aziende Sanitarie Locali della Regione per mobilità intraregionale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</row>
        <row r="1272">
          <cell r="N1272" t="str">
            <v>Debiti verso Agenzie Tutela Salute della Regione per mobilità intraregionale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</row>
        <row r="1273">
          <cell r="N1273" t="str">
            <v>Debiti verso Aziende Sanitarie Locali della regione per anticipi mobilità attiva privata extraregione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</row>
        <row r="1274">
          <cell r="M1274" t="str">
            <v>PD5a</v>
          </cell>
          <cell r="N1274" t="str">
            <v>D.V.1.e) Debiti v/Aziende sanitarie pubbliche della Regione - per mobilità non in compensazione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M1275" t="str">
            <v>PD5d3</v>
          </cell>
          <cell r="N1275" t="str">
            <v>D.V.1.f) Debiti v/Aziende sanitarie pubbliche della Regione - per altre prestazioni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</row>
        <row r="1276">
          <cell r="N1276" t="str">
            <v>Debiti verso Aziende Sanitarie Locali della Regione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 t="str">
            <v>Debiti verso Agenzie Tutela Salute della Regione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</row>
        <row r="1278">
          <cell r="N1278" t="str">
            <v>Debiti verso Aziende Ospedaliere della Regione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</row>
        <row r="1279">
          <cell r="N1279" t="str">
            <v>Debiti verso Aziende Socio-Sanitarie Territoriali della Regione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</row>
        <row r="1280">
          <cell r="N1280" t="str">
            <v>Debiti verso Irccs e Fondazioni di diritto pubblico della Regione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</row>
        <row r="1281">
          <cell r="M1281" t="str">
            <v>PD5d1</v>
          </cell>
          <cell r="N1281" t="str">
            <v>D.V.1.g)  Debiti v/ ATS per operazioni di conferimento/scorporo LR23/2015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</row>
        <row r="1282">
          <cell r="M1282" t="str">
            <v>PD5d2</v>
          </cell>
          <cell r="N1282" t="str">
            <v>D.V.1.h)  Debiti v/ ASST per operazioni di conferimento/scorporo LR23/2015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</row>
        <row r="1283">
          <cell r="M1283" t="str">
            <v>PD5f</v>
          </cell>
          <cell r="N1283" t="str">
            <v>D.V.2) Debiti v/Aziende sanitarie pubbliche Extraregione 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N1284" t="str">
            <v>D.V.2.1) Debiti v/Aziende sanitarie pubbliche di altre Regioni per Mobilità passiva non compensata - Altre prestazioni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</row>
        <row r="1285">
          <cell r="N1285" t="str">
            <v>D.V.2.2) Debiti v/Aziende sanitarie pubbliche di altre Regioni  - Altro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</row>
        <row r="1286">
          <cell r="M1286" t="str">
            <v>PD5e</v>
          </cell>
          <cell r="N1286" t="str">
            <v>D.V.3) Debiti v/Aziende sanitarie pubbliche della Regione per versamenti c/patrimonio netto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M1287" t="str">
            <v>PD6</v>
          </cell>
          <cell r="N1287" t="str">
            <v>D.VI. DEBITI V/ SOCIETA' PARTECIPATE E/O ENTI DIPENDENTI DELLA REGIONE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N1288" t="str">
            <v>D.VI.1) Debiti v/enti regionali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</row>
        <row r="1289">
          <cell r="N1289" t="str">
            <v>Debiti v/Arpa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</row>
        <row r="1290">
          <cell r="N1290" t="str">
            <v>Debiti v/altri Enti regionali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</row>
        <row r="1291">
          <cell r="N1291" t="str">
            <v>D.VI.2) Debiti v/sperimentazioni gestionali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 t="str">
            <v>D.VI.3) Debiti v/altre partecipate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N1293" t="str">
            <v>Debiti v/società controllate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</row>
        <row r="1294">
          <cell r="N1294" t="str">
            <v>Debiti v/società collegate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M1295" t="str">
            <v>PD7</v>
          </cell>
          <cell r="N1295" t="str">
            <v>D.VII. Debiti v/Fornitori</v>
          </cell>
          <cell r="O1295">
            <v>745</v>
          </cell>
          <cell r="P1295">
            <v>1083</v>
          </cell>
          <cell r="Q1295">
            <v>1001</v>
          </cell>
          <cell r="R1295">
            <v>1083</v>
          </cell>
        </row>
        <row r="1296">
          <cell r="N1296" t="str">
            <v>D.VII.1) Debiti verso erogatori (privati accreditati e convenzionati) di prestazioni sanitarie 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</row>
        <row r="1297">
          <cell r="N1297" t="str">
            <v>Debiti verso Aziende sanitarie private (sanità)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N1298" t="str">
            <v>Debiti verso Aziende e Enti socio-sanitari pubblici (assi)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</row>
        <row r="1299">
          <cell r="N1299" t="str">
            <v>Debiti verso Aziende e Enti socio-sanitari privati (assi)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</row>
        <row r="1300">
          <cell r="N1300" t="str">
            <v>Debiti verso Farmacie convenzionate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N1301" t="str">
            <v>Debiti verso MMG, PLS e MCA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</row>
        <row r="1302">
          <cell r="N1302" t="str">
            <v>Debiti verso erogatori sanitari privati per mobilità attiva privata extraregione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</row>
        <row r="1303">
          <cell r="N1303" t="str">
            <v>D.VII.2) Debiti verso altri fornitori</v>
          </cell>
          <cell r="O1303">
            <v>745</v>
          </cell>
          <cell r="P1303">
            <v>1083</v>
          </cell>
          <cell r="Q1303">
            <v>1001</v>
          </cell>
          <cell r="R1303">
            <v>1083</v>
          </cell>
        </row>
        <row r="1304">
          <cell r="N1304" t="str">
            <v>Debiti verso Fornitori di Beni e Altri servizi sanitari</v>
          </cell>
          <cell r="O1304">
            <v>318</v>
          </cell>
          <cell r="P1304">
            <v>985</v>
          </cell>
          <cell r="Q1304">
            <v>913</v>
          </cell>
          <cell r="R1304">
            <v>985</v>
          </cell>
        </row>
        <row r="1305">
          <cell r="N1305" t="str">
            <v>Debiti verso Fornitori di Beni e Servizi non sanitari</v>
          </cell>
          <cell r="O1305">
            <v>427</v>
          </cell>
          <cell r="P1305">
            <v>98</v>
          </cell>
          <cell r="Q1305">
            <v>88</v>
          </cell>
          <cell r="R1305">
            <v>98</v>
          </cell>
        </row>
        <row r="1306">
          <cell r="M1306" t="str">
            <v>PD8</v>
          </cell>
          <cell r="N1306" t="str">
            <v>D.VIII. Debiti v/Istituto tesoriere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</row>
        <row r="1307">
          <cell r="M1307" t="str">
            <v>PD9</v>
          </cell>
          <cell r="N1307" t="str">
            <v>D.IX. Debiti Tributari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</row>
        <row r="1308">
          <cell r="M1308" t="str">
            <v>PD11</v>
          </cell>
          <cell r="N1308" t="str">
            <v>D.X. Debiti v/Istituti previdenziali, assistenziali e sicurezza sociale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</row>
        <row r="1309">
          <cell r="N1309" t="str">
            <v>D.XI. Debiti v/Altri</v>
          </cell>
          <cell r="O1309">
            <v>373</v>
          </cell>
          <cell r="P1309">
            <v>165</v>
          </cell>
          <cell r="Q1309">
            <v>165</v>
          </cell>
          <cell r="R1309">
            <v>165</v>
          </cell>
        </row>
        <row r="1310">
          <cell r="M1310" t="str">
            <v>PD10</v>
          </cell>
          <cell r="N1310" t="str">
            <v>D.XI.1) Debiti v/altri finanziatori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M1311" t="str">
            <v>PD12</v>
          </cell>
          <cell r="N1311" t="str">
            <v>D.XI.2) Debiti v/dipendenti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N1312" t="str">
            <v>Debiti verso dipendenti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</row>
        <row r="1313">
          <cell r="N1313" t="str">
            <v>Debiti verso dipendenti per rinnovi contrattuali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N1314" t="str">
            <v>Liquidazioni a dipendenti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N1315" t="str">
            <v>Debiti per ferie non godute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M1316" t="str">
            <v>PD12</v>
          </cell>
          <cell r="N1316" t="str">
            <v>D.XI.3) Debiti v/gestioni liquidatorie/stralcio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</row>
        <row r="1317">
          <cell r="N1317" t="str">
            <v>D.XI.4) Altri debiti diversi</v>
          </cell>
          <cell r="O1317">
            <v>373</v>
          </cell>
          <cell r="P1317">
            <v>165</v>
          </cell>
          <cell r="Q1317">
            <v>165</v>
          </cell>
          <cell r="R1317">
            <v>165</v>
          </cell>
        </row>
        <row r="1318">
          <cell r="M1318" t="str">
            <v>PD12</v>
          </cell>
          <cell r="N1318" t="str">
            <v>D.XI.4.a) Altri debiti diversi - V/Privati</v>
          </cell>
          <cell r="O1318">
            <v>373</v>
          </cell>
          <cell r="P1318">
            <v>165</v>
          </cell>
          <cell r="Q1318">
            <v>165</v>
          </cell>
          <cell r="R1318">
            <v>165</v>
          </cell>
        </row>
        <row r="1319">
          <cell r="M1319" t="str">
            <v>PD12</v>
          </cell>
          <cell r="N1319" t="str">
            <v>D.XI.4.b) Altri debiti diversi - V/Enti Pubblici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N1320" t="str">
            <v>D.XI.4.c) Altri debiti diversi - V/Gestioni interne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N1321" t="str">
            <v>Debiti verso Bilancio Sanitario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</row>
        <row r="1322">
          <cell r="N1322" t="str">
            <v>Debiti verso Bilancio A.S.S.I.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</row>
        <row r="1323">
          <cell r="N1323" t="str">
            <v>Debiti verso Bilancio Sociale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4">
          <cell r="N1324" t="str">
            <v>Debiti verso Bilancio Ricerca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</row>
        <row r="1325">
          <cell r="N1325" t="str">
            <v>E) RATEI E RISCONTI PASSIVI</v>
          </cell>
          <cell r="O1325">
            <v>0</v>
          </cell>
          <cell r="P1325">
            <v>0</v>
          </cell>
        </row>
        <row r="1326">
          <cell r="M1326" t="str">
            <v>PE1</v>
          </cell>
          <cell r="N1326" t="str">
            <v>E.I Ratei passivi</v>
          </cell>
          <cell r="O1326">
            <v>0</v>
          </cell>
          <cell r="P1326">
            <v>0</v>
          </cell>
        </row>
        <row r="1327">
          <cell r="N1327" t="str">
            <v>E.I.1) Ratei passivi v/terzi</v>
          </cell>
          <cell r="O1327">
            <v>0</v>
          </cell>
          <cell r="P1327">
            <v>0</v>
          </cell>
        </row>
        <row r="1328">
          <cell r="N1328" t="str">
            <v>E.I.2) Ratei passivi v/Aziende sanitarie pubbliche della Regione</v>
          </cell>
          <cell r="O1328">
            <v>0</v>
          </cell>
          <cell r="P1328">
            <v>0</v>
          </cell>
        </row>
        <row r="1329">
          <cell r="N1329" t="str">
            <v>Degenze in corso Asl/Ao/Fondazioni della Regione</v>
          </cell>
          <cell r="O1329">
            <v>0</v>
          </cell>
          <cell r="P1329">
            <v>0</v>
          </cell>
        </row>
        <row r="1330">
          <cell r="N1330" t="str">
            <v>Degenze in corso ats/asst/Fondazioni della Regione</v>
          </cell>
          <cell r="O1330">
            <v>0</v>
          </cell>
          <cell r="P1330">
            <v>0</v>
          </cell>
        </row>
        <row r="1331">
          <cell r="N1331" t="str">
            <v>Degenze in corso altre Aziende sanitarie Extraregione</v>
          </cell>
          <cell r="O1331">
            <v>0</v>
          </cell>
          <cell r="P1331">
            <v>0</v>
          </cell>
        </row>
        <row r="1332">
          <cell r="N1332" t="str">
            <v>Ratei passivi verso Asl/Ao/Fondazioni della Regione</v>
          </cell>
          <cell r="O1332">
            <v>0</v>
          </cell>
          <cell r="P1332">
            <v>0</v>
          </cell>
        </row>
        <row r="1333">
          <cell r="N1333" t="str">
            <v>Ratei passivi verso ats/asst/Fondazioni della Regione</v>
          </cell>
          <cell r="O1333">
            <v>0</v>
          </cell>
          <cell r="P1333">
            <v>0</v>
          </cell>
        </row>
        <row r="1334">
          <cell r="M1334" t="str">
            <v>PE2</v>
          </cell>
          <cell r="N1334" t="str">
            <v>E.II Risconti passivi</v>
          </cell>
          <cell r="O1334">
            <v>0</v>
          </cell>
          <cell r="P1334">
            <v>0</v>
          </cell>
        </row>
        <row r="1335">
          <cell r="N1335" t="str">
            <v>E.II.1) Risconti passivi v/terzi</v>
          </cell>
          <cell r="O1335">
            <v>0</v>
          </cell>
          <cell r="P1335">
            <v>0</v>
          </cell>
        </row>
        <row r="1336">
          <cell r="N1336" t="str">
            <v>E.II.2) Risconti passivi v/Aziende sanitarie pubbliche della Regione</v>
          </cell>
          <cell r="O1336">
            <v>0</v>
          </cell>
          <cell r="P1336">
            <v>0</v>
          </cell>
        </row>
        <row r="1337">
          <cell r="N1337" t="str">
            <v>F) CONTI D’ORDINE</v>
          </cell>
          <cell r="O1337">
            <v>0</v>
          </cell>
          <cell r="P1337">
            <v>0</v>
          </cell>
        </row>
        <row r="1338">
          <cell r="M1338" t="str">
            <v>PF1</v>
          </cell>
          <cell r="N1338" t="str">
            <v>F.I) Canoni di leasing ancora da pagare</v>
          </cell>
          <cell r="O1338">
            <v>0</v>
          </cell>
          <cell r="P1338">
            <v>0</v>
          </cell>
        </row>
        <row r="1339">
          <cell r="M1339" t="str">
            <v>PF2</v>
          </cell>
          <cell r="N1339" t="str">
            <v>F.II) Depositi cauzionali</v>
          </cell>
          <cell r="O1339">
            <v>0</v>
          </cell>
          <cell r="P1339">
            <v>0</v>
          </cell>
        </row>
        <row r="1340">
          <cell r="M1340" t="str">
            <v>PF3</v>
          </cell>
          <cell r="N1340" t="str">
            <v>F.III) Beni in comodato</v>
          </cell>
          <cell r="O1340">
            <v>0</v>
          </cell>
          <cell r="P1340">
            <v>0</v>
          </cell>
        </row>
        <row r="1341">
          <cell r="M1341" t="str">
            <v>PF4</v>
          </cell>
          <cell r="N1341" t="str">
            <v>F.IV) Altri conti d'ordine</v>
          </cell>
          <cell r="O1341">
            <v>0</v>
          </cell>
          <cell r="P1341">
            <v>0</v>
          </cell>
        </row>
        <row r="1342">
          <cell r="N1342" t="str">
            <v>Garanzie prestate (fideiussioni, avalli, altre garanzie personali e reali)</v>
          </cell>
          <cell r="O1342">
            <v>0</v>
          </cell>
          <cell r="P1342">
            <v>0</v>
          </cell>
        </row>
        <row r="1343">
          <cell r="N1343" t="str">
            <v>Garanzie prestate: di cui fidejussioni</v>
          </cell>
          <cell r="O1343">
            <v>0</v>
          </cell>
          <cell r="P1343">
            <v>0</v>
          </cell>
        </row>
        <row r="1344">
          <cell r="N1344" t="str">
            <v>Garanzie prestate: di cui avalli</v>
          </cell>
          <cell r="O1344">
            <v>0</v>
          </cell>
          <cell r="P1344">
            <v>0</v>
          </cell>
        </row>
        <row r="1345">
          <cell r="N1345" t="str">
            <v>Garanzie prestate: di cui altre garanzie personali e reali</v>
          </cell>
          <cell r="O1345">
            <v>0</v>
          </cell>
          <cell r="P1345">
            <v>0</v>
          </cell>
        </row>
        <row r="1346">
          <cell r="N1346" t="str">
            <v>Garanzie ricevute (fideiussioni, avalli, altre garanzie personali e reali)</v>
          </cell>
          <cell r="O1346">
            <v>0</v>
          </cell>
          <cell r="P1346">
            <v>0</v>
          </cell>
        </row>
        <row r="1347">
          <cell r="N1347" t="str">
            <v>Garanzie ricevute: di cui fidejussioni</v>
          </cell>
          <cell r="O1347">
            <v>0</v>
          </cell>
          <cell r="P1347">
            <v>0</v>
          </cell>
        </row>
        <row r="1348">
          <cell r="N1348" t="str">
            <v>Garanzie ricevute: di cui avalli</v>
          </cell>
          <cell r="O1348">
            <v>0</v>
          </cell>
          <cell r="P1348">
            <v>0</v>
          </cell>
        </row>
        <row r="1349">
          <cell r="N1349" t="str">
            <v>Garanzie ricevute: di cui altre garanzie personali e reali</v>
          </cell>
          <cell r="O1349">
            <v>0</v>
          </cell>
          <cell r="P1349">
            <v>0</v>
          </cell>
        </row>
        <row r="1350">
          <cell r="N1350" t="str">
            <v>Beni in contenzioso</v>
          </cell>
          <cell r="O1350">
            <v>0</v>
          </cell>
          <cell r="P1350">
            <v>0</v>
          </cell>
        </row>
        <row r="1351">
          <cell r="N1351" t="str">
            <v>Altri impegni assunti</v>
          </cell>
          <cell r="O1351">
            <v>0</v>
          </cell>
          <cell r="P1351">
            <v>0</v>
          </cell>
        </row>
        <row r="1352">
          <cell r="N1352" t="str">
            <v>di cui contratti in service</v>
          </cell>
          <cell r="O1352">
            <v>0</v>
          </cell>
          <cell r="P1352">
            <v>0</v>
          </cell>
        </row>
        <row r="1353">
          <cell r="N1353" t="str">
            <v>di cui conto visione</v>
          </cell>
          <cell r="O1353">
            <v>0</v>
          </cell>
          <cell r="P1353">
            <v>0</v>
          </cell>
        </row>
        <row r="1354">
          <cell r="N1354" t="str">
            <v>di cui impegni contrattuali pluriennali</v>
          </cell>
          <cell r="O1354">
            <v>0</v>
          </cell>
          <cell r="P1354">
            <v>0</v>
          </cell>
        </row>
        <row r="1355">
          <cell r="N1355" t="str">
            <v>di cui altro</v>
          </cell>
          <cell r="O1355">
            <v>0</v>
          </cell>
          <cell r="P1355">
            <v>0</v>
          </cell>
        </row>
        <row r="1356">
          <cell r="N1356" t="str">
            <v>TOTALE ATTIVITA'</v>
          </cell>
          <cell r="O1356">
            <v>0</v>
          </cell>
          <cell r="P1356">
            <v>0</v>
          </cell>
        </row>
        <row r="1357">
          <cell r="N1357" t="str">
            <v>A) IMMOBILIZZAZIONI</v>
          </cell>
          <cell r="O1357">
            <v>0</v>
          </cell>
          <cell r="P1357">
            <v>0</v>
          </cell>
        </row>
        <row r="1358">
          <cell r="N1358" t="str">
            <v>A.I. Immobilizzazioni immateriali</v>
          </cell>
          <cell r="O1358">
            <v>0</v>
          </cell>
          <cell r="P1358">
            <v>0</v>
          </cell>
        </row>
        <row r="1359">
          <cell r="M1359" t="str">
            <v>AA11</v>
          </cell>
          <cell r="N1359" t="str">
            <v>A.I.1 Costi di impianto e ampliamento</v>
          </cell>
          <cell r="O1359">
            <v>0</v>
          </cell>
          <cell r="P1359">
            <v>0</v>
          </cell>
        </row>
        <row r="1360">
          <cell r="N1360" t="str">
            <v>A.I.1.a) Costi di impianto e di ampliamento.</v>
          </cell>
          <cell r="O1360">
            <v>0</v>
          </cell>
          <cell r="P1360">
            <v>0</v>
          </cell>
        </row>
        <row r="1361">
          <cell r="N1361" t="str">
            <v>Costi di impianto e di ampliamento (non sterilizzati)</v>
          </cell>
          <cell r="O1361">
            <v>0</v>
          </cell>
          <cell r="P1361">
            <v>0</v>
          </cell>
        </row>
        <row r="1362">
          <cell r="N1362" t="str">
            <v>Costi di impianto e di ampliamento (sterilizzati)</v>
          </cell>
          <cell r="O1362">
            <v>0</v>
          </cell>
          <cell r="P1362">
            <v>0</v>
          </cell>
        </row>
        <row r="1363">
          <cell r="N1363" t="str">
            <v>A.I.1.b) Fondo ammortamento Costi di impianto e di ampliamento.</v>
          </cell>
          <cell r="O1363">
            <v>0</v>
          </cell>
          <cell r="P1363">
            <v>0</v>
          </cell>
        </row>
        <row r="1364">
          <cell r="N1364" t="str">
            <v>F.do amm. Costi di impianto e di ampliamento (non sterilizzati)</v>
          </cell>
          <cell r="O1364">
            <v>0</v>
          </cell>
          <cell r="P1364">
            <v>0</v>
          </cell>
        </row>
        <row r="1365">
          <cell r="N1365" t="str">
            <v>F.do amm. Costi di impianto e di ampliamento (sterilizzati)</v>
          </cell>
          <cell r="O1365">
            <v>0</v>
          </cell>
          <cell r="P1365">
            <v>0</v>
          </cell>
        </row>
        <row r="1366">
          <cell r="M1366" t="str">
            <v>AA12</v>
          </cell>
          <cell r="N1366" t="str">
            <v>A.I.2 Costi di ricerca e sviluppo.</v>
          </cell>
          <cell r="O1366">
            <v>0</v>
          </cell>
          <cell r="P1366">
            <v>0</v>
          </cell>
        </row>
        <row r="1367">
          <cell r="N1367" t="str">
            <v>A.I.2.a) Costi di ricerca e sviluppo.</v>
          </cell>
          <cell r="O1367">
            <v>0</v>
          </cell>
          <cell r="P1367">
            <v>0</v>
          </cell>
        </row>
        <row r="1368">
          <cell r="N1368" t="str">
            <v>Costi di ricerca e sviluppo (non sterilizzati)</v>
          </cell>
          <cell r="O1368">
            <v>0</v>
          </cell>
          <cell r="P1368">
            <v>0</v>
          </cell>
        </row>
        <row r="1369">
          <cell r="N1369" t="str">
            <v>Costi di ricerca e sviluppo (sterilizzati)</v>
          </cell>
          <cell r="O1369">
            <v>0</v>
          </cell>
          <cell r="P1369">
            <v>0</v>
          </cell>
        </row>
        <row r="1370">
          <cell r="N1370" t="str">
            <v>A.I.2.b) Fondo ammortamento Costi di ricerca e sviluppo.</v>
          </cell>
          <cell r="O1370">
            <v>0</v>
          </cell>
          <cell r="P1370">
            <v>0</v>
          </cell>
        </row>
        <row r="1371">
          <cell r="N1371" t="str">
            <v>F.do amm. Costi di ricerca e sviluppo (non sterilizzati)</v>
          </cell>
          <cell r="O1371">
            <v>0</v>
          </cell>
          <cell r="P1371">
            <v>0</v>
          </cell>
        </row>
        <row r="1372">
          <cell r="N1372" t="str">
            <v>F.do amm. Costi di ricerca e sviluppo (sterilizzati)</v>
          </cell>
          <cell r="O1372">
            <v>0</v>
          </cell>
          <cell r="P1372">
            <v>0</v>
          </cell>
        </row>
        <row r="1373">
          <cell r="M1373" t="str">
            <v>AA13</v>
          </cell>
          <cell r="N1373" t="str">
            <v>A.I.3 Diritti di brevetto e diritti di utilizzazione delle opere dell’ingegno.</v>
          </cell>
          <cell r="O1373">
            <v>0</v>
          </cell>
          <cell r="P1373">
            <v>0</v>
          </cell>
        </row>
        <row r="1374">
          <cell r="N1374" t="str">
            <v>A.I.3.a) Diritti di brevetto e diritti di utilizzazione delle opere dell’ingegno - Attività di ricerca</v>
          </cell>
          <cell r="O1374">
            <v>0</v>
          </cell>
          <cell r="P1374">
            <v>0</v>
          </cell>
        </row>
        <row r="1375">
          <cell r="N1375" t="str">
            <v>Diritti di brevetto industriale - Attività di ricerca - (Non sterilizzati)</v>
          </cell>
          <cell r="O1375">
            <v>0</v>
          </cell>
          <cell r="P1375">
            <v>0</v>
          </cell>
        </row>
        <row r="1376">
          <cell r="N1376" t="str">
            <v>Diritti di brevetto industriale - Attività di ricerca - (Sterilizzati)</v>
          </cell>
          <cell r="O1376">
            <v>0</v>
          </cell>
          <cell r="P1376">
            <v>0</v>
          </cell>
        </row>
        <row r="1377">
          <cell r="N1377" t="str">
            <v>Diritti di utilizzazione delle opere dell'ingegno - Attività di ricerca - (Non sterilizzati)</v>
          </cell>
          <cell r="O1377">
            <v>0</v>
          </cell>
          <cell r="P1377">
            <v>0</v>
          </cell>
        </row>
        <row r="1378">
          <cell r="N1378" t="str">
            <v>Diritti di utilizzazione delle opere dell'ingegno - Attività di ricerca - (Sterilizzati)</v>
          </cell>
          <cell r="O1378">
            <v>0</v>
          </cell>
          <cell r="P1378">
            <v>0</v>
          </cell>
        </row>
        <row r="1379">
          <cell r="N1379" t="str">
            <v>A.I.3.b) Fondo ammortamento Diritti di brevetto e diritti di utilizzazione delle opere dell’ingegno - Attività di ricerca</v>
          </cell>
          <cell r="O1379">
            <v>0</v>
          </cell>
          <cell r="P1379">
            <v>0</v>
          </cell>
        </row>
        <row r="1380">
          <cell r="N1380" t="str">
            <v>F.do amm. Diritti di brevetto industriale -Ricerca -(Non sterilizzati)</v>
          </cell>
          <cell r="O1380">
            <v>0</v>
          </cell>
          <cell r="P1380">
            <v>0</v>
          </cell>
        </row>
        <row r="1381">
          <cell r="N1381" t="str">
            <v>F.do amm. Diritti di brevetto industriale -Ricerca -(Sterilizzati)</v>
          </cell>
          <cell r="O1381">
            <v>0</v>
          </cell>
          <cell r="P1381">
            <v>0</v>
          </cell>
        </row>
        <row r="1382">
          <cell r="N1382" t="str">
            <v>F.do amm. Diritti di utilizzazione delle opere dell'ingegno - Ricerca - (Non sterilizzati)</v>
          </cell>
          <cell r="O1382">
            <v>0</v>
          </cell>
          <cell r="P1382">
            <v>0</v>
          </cell>
        </row>
        <row r="1383">
          <cell r="N1383" t="str">
            <v>F.do amm. Diritti di utilizzazione delle opere dell'ingegno - RIcerca - (Sterilizzati)</v>
          </cell>
          <cell r="O1383">
            <v>0</v>
          </cell>
          <cell r="P1383">
            <v>0</v>
          </cell>
        </row>
        <row r="1384">
          <cell r="N1384" t="str">
            <v>A.I.3.c) Diritti di brevetto e diritti di utilizzazione delle opere dell’ingegno - Altri</v>
          </cell>
          <cell r="O1384">
            <v>0</v>
          </cell>
          <cell r="P1384">
            <v>0</v>
          </cell>
        </row>
        <row r="1385">
          <cell r="N1385" t="str">
            <v>Diritti di brevetto industriale - Altri - (Non sterilizzati)</v>
          </cell>
          <cell r="O1385">
            <v>0</v>
          </cell>
          <cell r="P1385">
            <v>0</v>
          </cell>
        </row>
        <row r="1386">
          <cell r="N1386" t="str">
            <v>Diritti di brevetto industriale - Altri - (Sterilizzati)</v>
          </cell>
          <cell r="O1386">
            <v>0</v>
          </cell>
          <cell r="P1386">
            <v>0</v>
          </cell>
        </row>
        <row r="1387">
          <cell r="N1387" t="str">
            <v>Diritti di utilizzazione delle opere dell'ingegno - Altri - (Non sterilizzati)</v>
          </cell>
          <cell r="O1387">
            <v>0</v>
          </cell>
          <cell r="P1387">
            <v>0</v>
          </cell>
        </row>
        <row r="1388">
          <cell r="N1388" t="str">
            <v>Diritti di utilizzazione delle opere dell'ingegno - Altri - (Sterilizzati)</v>
          </cell>
          <cell r="O1388">
            <v>0</v>
          </cell>
          <cell r="P1388">
            <v>0</v>
          </cell>
        </row>
        <row r="1389">
          <cell r="N1389" t="str">
            <v>A.I.3.d) Fondo ammortamento Diritti di brevetto e diritti di utilizzazione delle opere dell’ingegno - Attività di ricerca</v>
          </cell>
          <cell r="O1389">
            <v>0</v>
          </cell>
          <cell r="P1389">
            <v>0</v>
          </cell>
        </row>
        <row r="1390">
          <cell r="N1390" t="str">
            <v>F.do amm. Diritti di brevetto industriale -Altri -(Non sterilizzati)</v>
          </cell>
          <cell r="O1390">
            <v>0</v>
          </cell>
          <cell r="P1390">
            <v>0</v>
          </cell>
        </row>
        <row r="1391">
          <cell r="N1391" t="str">
            <v>F.do amm. Diritti di brevetto industriale -Altri -(Sterilizzati)</v>
          </cell>
          <cell r="O1391">
            <v>0</v>
          </cell>
          <cell r="P1391">
            <v>0</v>
          </cell>
        </row>
        <row r="1392">
          <cell r="N1392" t="str">
            <v>F.do amm. Diritti di utilizzazione delle opere dell'ingegno - Altri - (Non sterilizzati)</v>
          </cell>
          <cell r="O1392">
            <v>0</v>
          </cell>
          <cell r="P1392">
            <v>0</v>
          </cell>
        </row>
        <row r="1393">
          <cell r="N1393" t="str">
            <v>F.do amm. Diritti di utilizzazione delle opere dell'ingegno - Altri - (Sterilizzati)</v>
          </cell>
          <cell r="O1393">
            <v>0</v>
          </cell>
          <cell r="P1393">
            <v>0</v>
          </cell>
        </row>
        <row r="1394">
          <cell r="M1394" t="str">
            <v>AA14</v>
          </cell>
          <cell r="N1394" t="str">
            <v>A.I.4 Immobilizzazioni immateriali in corso e acconti</v>
          </cell>
          <cell r="O1394">
            <v>0</v>
          </cell>
          <cell r="P1394">
            <v>0</v>
          </cell>
        </row>
        <row r="1395">
          <cell r="N1395" t="str">
            <v>Immobiliz. Immateriali in corso di esecuzione</v>
          </cell>
          <cell r="O1395">
            <v>0</v>
          </cell>
          <cell r="P1395">
            <v>0</v>
          </cell>
        </row>
        <row r="1396">
          <cell r="N1396" t="str">
            <v>Acconti su future immobilizz. Immateriali</v>
          </cell>
          <cell r="O1396">
            <v>0</v>
          </cell>
          <cell r="P1396">
            <v>0</v>
          </cell>
        </row>
        <row r="1397">
          <cell r="M1397" t="str">
            <v>AA15</v>
          </cell>
          <cell r="N1397" t="str">
            <v>A.I.5 Altre immobilizzazioni immateriali.</v>
          </cell>
          <cell r="O1397">
            <v>0</v>
          </cell>
          <cell r="P1397">
            <v>0</v>
          </cell>
        </row>
        <row r="1398">
          <cell r="N1398" t="str">
            <v>A.I.5.a) Concessioni, licenze, marchi e diritti simili</v>
          </cell>
          <cell r="O1398">
            <v>0</v>
          </cell>
          <cell r="P1398">
            <v>0</v>
          </cell>
        </row>
        <row r="1399">
          <cell r="N1399" t="str">
            <v>Concessioni (Non sterilizzate)</v>
          </cell>
          <cell r="O1399">
            <v>0</v>
          </cell>
          <cell r="P1399">
            <v>0</v>
          </cell>
        </row>
        <row r="1400">
          <cell r="N1400" t="str">
            <v>Concessioni (Sterilizzate)</v>
          </cell>
          <cell r="O1400">
            <v>0</v>
          </cell>
          <cell r="P1400">
            <v>0</v>
          </cell>
        </row>
        <row r="1401">
          <cell r="N1401" t="str">
            <v>Licenze d'uso (Non sterilizzate)</v>
          </cell>
          <cell r="O1401">
            <v>0</v>
          </cell>
          <cell r="P1401">
            <v>0</v>
          </cell>
        </row>
        <row r="1402">
          <cell r="N1402" t="str">
            <v>Licenze d'uso (Sterilizzate)</v>
          </cell>
          <cell r="O1402">
            <v>0</v>
          </cell>
          <cell r="P1402">
            <v>0</v>
          </cell>
        </row>
        <row r="1403">
          <cell r="N1403" t="str">
            <v>Marchi (Non sterilizzati)</v>
          </cell>
          <cell r="O1403">
            <v>0</v>
          </cell>
          <cell r="P1403">
            <v>0</v>
          </cell>
        </row>
        <row r="1404">
          <cell r="N1404" t="str">
            <v>Marchi (Sterilizzati)</v>
          </cell>
          <cell r="O1404">
            <v>0</v>
          </cell>
          <cell r="P1404">
            <v>0</v>
          </cell>
        </row>
        <row r="1405">
          <cell r="N1405" t="str">
            <v>Altri diritti simili (Non sterilizzati)</v>
          </cell>
          <cell r="O1405">
            <v>0</v>
          </cell>
          <cell r="P1405">
            <v>0</v>
          </cell>
        </row>
        <row r="1406">
          <cell r="N1406" t="str">
            <v>Altri diritti simili (Sterilizzati)</v>
          </cell>
          <cell r="O1406">
            <v>0</v>
          </cell>
          <cell r="P1406">
            <v>0</v>
          </cell>
        </row>
        <row r="1407">
          <cell r="N1407" t="str">
            <v>A.I.5.b) Fondo amm.to Concessioni, licenze, marchi e diritti simili</v>
          </cell>
          <cell r="O1407">
            <v>0</v>
          </cell>
          <cell r="P1407">
            <v>0</v>
          </cell>
        </row>
        <row r="1408">
          <cell r="N1408" t="str">
            <v>F.do amm. Concessioni (Non sterilizzate)</v>
          </cell>
          <cell r="O1408">
            <v>0</v>
          </cell>
          <cell r="P1408">
            <v>0</v>
          </cell>
        </row>
        <row r="1409">
          <cell r="N1409" t="str">
            <v>F.do amm. Concessioni (Sterilizzate)</v>
          </cell>
          <cell r="O1409">
            <v>0</v>
          </cell>
          <cell r="P1409">
            <v>0</v>
          </cell>
        </row>
        <row r="1410">
          <cell r="N1410" t="str">
            <v>F.do amm. Licenze d'uso (Non sterilizzate)</v>
          </cell>
          <cell r="O1410">
            <v>0</v>
          </cell>
          <cell r="P1410">
            <v>0</v>
          </cell>
        </row>
        <row r="1411">
          <cell r="N1411" t="str">
            <v>F.do amm. Licenze d'uso (Sterilizzate)</v>
          </cell>
          <cell r="O1411">
            <v>0</v>
          </cell>
          <cell r="P1411">
            <v>0</v>
          </cell>
        </row>
        <row r="1412">
          <cell r="N1412" t="str">
            <v>F.do amm. Altri diritti simili (Non sterilizzati)</v>
          </cell>
          <cell r="O1412">
            <v>0</v>
          </cell>
          <cell r="P1412">
            <v>0</v>
          </cell>
        </row>
        <row r="1413">
          <cell r="N1413" t="str">
            <v>F.do amm. Altri diritti simili (Sterilizzati)</v>
          </cell>
          <cell r="O1413">
            <v>0</v>
          </cell>
          <cell r="P1413">
            <v>0</v>
          </cell>
        </row>
        <row r="1414">
          <cell r="N1414" t="str">
            <v>A.I.5.c) Migliorie su beni di terzi</v>
          </cell>
          <cell r="O1414">
            <v>0</v>
          </cell>
          <cell r="P1414">
            <v>0</v>
          </cell>
        </row>
        <row r="1415">
          <cell r="N1415" t="str">
            <v>Migliorie su beni di terzi (non sterilizzati)</v>
          </cell>
          <cell r="O1415">
            <v>0</v>
          </cell>
          <cell r="P1415">
            <v>0</v>
          </cell>
        </row>
        <row r="1416">
          <cell r="N1416" t="str">
            <v>Migliorie su beni di terzi (sterilizzati)</v>
          </cell>
          <cell r="O1416">
            <v>0</v>
          </cell>
          <cell r="P1416">
            <v>0</v>
          </cell>
        </row>
        <row r="1417">
          <cell r="N1417" t="str">
            <v>A.I.5.d) Fondo ammortamento migliorie beni terzi</v>
          </cell>
          <cell r="O1417">
            <v>0</v>
          </cell>
          <cell r="P1417">
            <v>0</v>
          </cell>
        </row>
        <row r="1418">
          <cell r="N1418" t="str">
            <v>F.do amm. Migliorie su beni di terzi (non sterilizzati)</v>
          </cell>
          <cell r="O1418">
            <v>0</v>
          </cell>
          <cell r="P1418">
            <v>0</v>
          </cell>
        </row>
        <row r="1419">
          <cell r="N1419" t="str">
            <v>F.do amm. Migliorie su beni di terzi (sterilizzati)</v>
          </cell>
          <cell r="O1419">
            <v>0</v>
          </cell>
          <cell r="P1419">
            <v>0</v>
          </cell>
        </row>
        <row r="1420">
          <cell r="N1420" t="str">
            <v>A.I.5.e) Pubblicità (da ammortizzare)</v>
          </cell>
          <cell r="O1420">
            <v>0</v>
          </cell>
          <cell r="P1420">
            <v>0</v>
          </cell>
        </row>
        <row r="1421">
          <cell r="N1421" t="str">
            <v>Pubblicità da ammortizzare (non sterilizzata)</v>
          </cell>
          <cell r="O1421">
            <v>0</v>
          </cell>
          <cell r="P1421">
            <v>0</v>
          </cell>
        </row>
        <row r="1422">
          <cell r="N1422" t="str">
            <v>Pubblicità da ammortizzare (sterilizzata)</v>
          </cell>
          <cell r="O1422">
            <v>0</v>
          </cell>
          <cell r="P1422">
            <v>0</v>
          </cell>
        </row>
        <row r="1423">
          <cell r="N1423" t="str">
            <v>A.I.5.f) Fondo ammortamento Pubblicità</v>
          </cell>
          <cell r="O1423">
            <v>0</v>
          </cell>
          <cell r="P1423">
            <v>0</v>
          </cell>
        </row>
        <row r="1424">
          <cell r="N1424" t="str">
            <v>F.do amm. Pubblicità (non sterilizzata)</v>
          </cell>
          <cell r="O1424">
            <v>0</v>
          </cell>
          <cell r="P1424">
            <v>0</v>
          </cell>
        </row>
        <row r="1425">
          <cell r="N1425" t="str">
            <v>F.do amm. Pubblicità (sterilizzata)</v>
          </cell>
          <cell r="O1425">
            <v>0</v>
          </cell>
          <cell r="P1425">
            <v>0</v>
          </cell>
        </row>
        <row r="1426">
          <cell r="N1426" t="str">
            <v>A.I.5.g) Altre immobilizzazioni immateriali</v>
          </cell>
          <cell r="O1426">
            <v>0</v>
          </cell>
          <cell r="P1426">
            <v>0</v>
          </cell>
        </row>
        <row r="1427">
          <cell r="N1427" t="str">
            <v>Altri costi pluriennali da ammortizzare (non sterilizzati)</v>
          </cell>
          <cell r="O1427">
            <v>0</v>
          </cell>
          <cell r="P1427">
            <v>0</v>
          </cell>
        </row>
        <row r="1428">
          <cell r="N1428" t="str">
            <v>Altri costi pluriennali da ammortizzare (sterilizzati)</v>
          </cell>
          <cell r="O1428">
            <v>0</v>
          </cell>
          <cell r="P1428">
            <v>0</v>
          </cell>
        </row>
        <row r="1429">
          <cell r="N1429" t="str">
            <v>Altre immobilizzazioni immateriali (non sterilizzate)</v>
          </cell>
          <cell r="O1429">
            <v>0</v>
          </cell>
          <cell r="P1429">
            <v>0</v>
          </cell>
        </row>
        <row r="1430">
          <cell r="N1430" t="str">
            <v>Altre immobilizzazioni immateriali (sterilizzate)</v>
          </cell>
          <cell r="O1430">
            <v>0</v>
          </cell>
          <cell r="P1430">
            <v>0</v>
          </cell>
        </row>
        <row r="1431">
          <cell r="N1431" t="str">
            <v>A.I.5.h) Fondo ammortamento altre imm.ni immateriali</v>
          </cell>
          <cell r="O1431">
            <v>0</v>
          </cell>
          <cell r="P1431">
            <v>0</v>
          </cell>
        </row>
        <row r="1432">
          <cell r="N1432" t="str">
            <v>F.do amm.to Altri costi pluriennali da ammortizzare (non sterilizzati)</v>
          </cell>
          <cell r="O1432">
            <v>0</v>
          </cell>
          <cell r="P1432">
            <v>0</v>
          </cell>
        </row>
        <row r="1433">
          <cell r="N1433" t="str">
            <v>F.do amm.to Altri costi pluriennali da ammortizzare (sterilizzati)</v>
          </cell>
          <cell r="O1433">
            <v>0</v>
          </cell>
          <cell r="P1433">
            <v>0</v>
          </cell>
        </row>
        <row r="1434">
          <cell r="N1434" t="str">
            <v>F.do amm.to Altre immobilizzazioni immateriali (non sterilizzate)</v>
          </cell>
          <cell r="O1434">
            <v>0</v>
          </cell>
          <cell r="P1434">
            <v>0</v>
          </cell>
        </row>
        <row r="1435">
          <cell r="N1435" t="str">
            <v>F.do amm.to Altre immobilizzazioni immateriali (sterilizzate)</v>
          </cell>
          <cell r="O1435">
            <v>0</v>
          </cell>
          <cell r="P1435">
            <v>0</v>
          </cell>
        </row>
        <row r="1436">
          <cell r="N1436" t="str">
            <v>A.I.6 F.do Svalutazione immobilizzazioni immateriali</v>
          </cell>
          <cell r="O1436">
            <v>0</v>
          </cell>
          <cell r="P1436">
            <v>0</v>
          </cell>
        </row>
        <row r="1437">
          <cell r="M1437" t="str">
            <v>AA11</v>
          </cell>
          <cell r="N1437" t="str">
            <v>A.I.6.a) F.do Svalutazione Costi impianto e ampliamento</v>
          </cell>
          <cell r="O1437">
            <v>0</v>
          </cell>
          <cell r="P1437">
            <v>0</v>
          </cell>
        </row>
        <row r="1438">
          <cell r="N1438" t="str">
            <v>F.do Svalutazione Costi impianto e ampliamento (Non sterilizzati)</v>
          </cell>
          <cell r="O1438">
            <v>0</v>
          </cell>
          <cell r="P1438">
            <v>0</v>
          </cell>
        </row>
        <row r="1439">
          <cell r="N1439" t="str">
            <v>F.do Svalutazione Costi impianto e ampliamento (sterilizzati)</v>
          </cell>
          <cell r="O1439">
            <v>0</v>
          </cell>
          <cell r="P1439">
            <v>0</v>
          </cell>
        </row>
        <row r="1440">
          <cell r="M1440" t="str">
            <v>AA12</v>
          </cell>
          <cell r="N1440" t="str">
            <v>A.I.6.b) F.do Svalutazione Costi ricerca e sviluppo</v>
          </cell>
          <cell r="O1440">
            <v>0</v>
          </cell>
          <cell r="P1440">
            <v>0</v>
          </cell>
        </row>
        <row r="1441">
          <cell r="N1441" t="str">
            <v>F.do Svalutazione Costi ricerca e sviluppo (Non sterilizzati)</v>
          </cell>
          <cell r="O1441">
            <v>0</v>
          </cell>
          <cell r="P1441">
            <v>0</v>
          </cell>
        </row>
        <row r="1442">
          <cell r="N1442" t="str">
            <v>F.do Svalutazione Costi ricerca e sviluppo (sterilizzati)</v>
          </cell>
          <cell r="O1442">
            <v>0</v>
          </cell>
          <cell r="P1442">
            <v>0</v>
          </cell>
        </row>
        <row r="1443">
          <cell r="M1443" t="str">
            <v>AA13</v>
          </cell>
          <cell r="N1443" t="str">
            <v>A.I.6.c) F.do Svalutazione Diritti brevetto e diritti utilizz. op.ingegno</v>
          </cell>
          <cell r="O1443">
            <v>0</v>
          </cell>
          <cell r="P1443">
            <v>0</v>
          </cell>
        </row>
        <row r="1444">
          <cell r="N1444" t="str">
            <v>F.do Svalutazione Diritti brevetto e util. Op. ingegno (Non sterilizzati)</v>
          </cell>
          <cell r="O1444">
            <v>0</v>
          </cell>
          <cell r="P1444">
            <v>0</v>
          </cell>
        </row>
        <row r="1445">
          <cell r="N1445" t="str">
            <v>F.do Svalutazione Diritti brevetto e util. Op. ingegno (Sterilizzati)</v>
          </cell>
          <cell r="O1445">
            <v>0</v>
          </cell>
          <cell r="P1445">
            <v>0</v>
          </cell>
        </row>
        <row r="1446">
          <cell r="M1446" t="str">
            <v>AA15</v>
          </cell>
          <cell r="N1446" t="str">
            <v>A.I.6.d) F.do Svalutazione Altre immobil. Immateriali</v>
          </cell>
          <cell r="O1446">
            <v>0</v>
          </cell>
          <cell r="P1446">
            <v>0</v>
          </cell>
        </row>
        <row r="1447">
          <cell r="N1447" t="str">
            <v>F.do Svalutazione Altre immobilizz. immateriali (Non sterilizzati)</v>
          </cell>
          <cell r="O1447">
            <v>0</v>
          </cell>
          <cell r="P1447">
            <v>0</v>
          </cell>
        </row>
        <row r="1448">
          <cell r="N1448" t="str">
            <v>F.do Svalutazione Altre immobilizz. immateriali (Sterilizzati)</v>
          </cell>
          <cell r="O1448">
            <v>0</v>
          </cell>
          <cell r="P1448">
            <v>0</v>
          </cell>
        </row>
        <row r="1449">
          <cell r="N1449" t="str">
            <v>A.II. Immobilizzazioni materiali</v>
          </cell>
          <cell r="O1449">
            <v>0</v>
          </cell>
          <cell r="P1449">
            <v>0</v>
          </cell>
        </row>
        <row r="1450">
          <cell r="N1450" t="str">
            <v>A.II.1 Terreni</v>
          </cell>
          <cell r="O1450">
            <v>0</v>
          </cell>
          <cell r="P1450">
            <v>0</v>
          </cell>
        </row>
        <row r="1451">
          <cell r="M1451" t="str">
            <v>AA21a</v>
          </cell>
          <cell r="N1451" t="str">
            <v>A.II.1.a) Terreni disponibili</v>
          </cell>
          <cell r="O1451">
            <v>0</v>
          </cell>
          <cell r="P1451">
            <v>0</v>
          </cell>
        </row>
        <row r="1452">
          <cell r="N1452" t="str">
            <v>Terreni disponibili (Non sterilizzati)</v>
          </cell>
          <cell r="O1452">
            <v>0</v>
          </cell>
          <cell r="P1452">
            <v>0</v>
          </cell>
        </row>
        <row r="1453">
          <cell r="N1453" t="str">
            <v>Terreni disponibili (Sterilizzati)</v>
          </cell>
          <cell r="O1453">
            <v>0</v>
          </cell>
          <cell r="P1453">
            <v>0</v>
          </cell>
        </row>
        <row r="1454">
          <cell r="N1454" t="str">
            <v>Terreni edificabili disponibili (Non sterilizzati)</v>
          </cell>
          <cell r="O1454">
            <v>0</v>
          </cell>
          <cell r="P1454">
            <v>0</v>
          </cell>
        </row>
        <row r="1455">
          <cell r="N1455" t="str">
            <v>Terreni edificabili disponibili (Sterilizzati)</v>
          </cell>
          <cell r="O1455">
            <v>0</v>
          </cell>
          <cell r="P1455">
            <v>0</v>
          </cell>
        </row>
        <row r="1456">
          <cell r="N1456" t="str">
            <v>Altri terreni disponibili (Non sterilizzati)</v>
          </cell>
          <cell r="O1456">
            <v>0</v>
          </cell>
          <cell r="P1456">
            <v>0</v>
          </cell>
        </row>
        <row r="1457">
          <cell r="N1457" t="str">
            <v>Altri terreni disponibili (Sterilizzati)</v>
          </cell>
          <cell r="O1457">
            <v>0</v>
          </cell>
          <cell r="P1457">
            <v>0</v>
          </cell>
        </row>
        <row r="1458">
          <cell r="M1458" t="str">
            <v>AA21b</v>
          </cell>
          <cell r="N1458" t="str">
            <v>A.II.1.b) Terreni indisponibili</v>
          </cell>
          <cell r="O1458">
            <v>0</v>
          </cell>
          <cell r="P1458">
            <v>0</v>
          </cell>
        </row>
        <row r="1459">
          <cell r="N1459" t="str">
            <v>Terreni indisponibili (Non sterilizzati)</v>
          </cell>
          <cell r="O1459">
            <v>0</v>
          </cell>
          <cell r="P1459">
            <v>0</v>
          </cell>
        </row>
        <row r="1460">
          <cell r="N1460" t="str">
            <v>Terreni indisponibili (Sterilizzati)</v>
          </cell>
          <cell r="O1460">
            <v>0</v>
          </cell>
          <cell r="P1460">
            <v>0</v>
          </cell>
        </row>
        <row r="1461">
          <cell r="N1461" t="str">
            <v>Terreni edificabili indisponibili (Non sterilizzati)</v>
          </cell>
          <cell r="O1461">
            <v>0</v>
          </cell>
          <cell r="P1461">
            <v>0</v>
          </cell>
        </row>
        <row r="1462">
          <cell r="N1462" t="str">
            <v>Terreni edificabili indisponibili (Sterilizzati)</v>
          </cell>
          <cell r="O1462">
            <v>0</v>
          </cell>
          <cell r="P1462">
            <v>0</v>
          </cell>
        </row>
        <row r="1463">
          <cell r="N1463" t="str">
            <v>Altri terreni indisponibili (Non sterilizzati)</v>
          </cell>
          <cell r="O1463">
            <v>0</v>
          </cell>
          <cell r="P1463">
            <v>0</v>
          </cell>
        </row>
        <row r="1464">
          <cell r="N1464" t="str">
            <v>Altri terreni indisponibili (Sterilizzati)</v>
          </cell>
          <cell r="O1464">
            <v>0</v>
          </cell>
          <cell r="P1464">
            <v>0</v>
          </cell>
        </row>
        <row r="1465">
          <cell r="N1465" t="str">
            <v>A.II.2 Fabbricati</v>
          </cell>
          <cell r="O1465">
            <v>0</v>
          </cell>
          <cell r="P1465">
            <v>0</v>
          </cell>
        </row>
        <row r="1466">
          <cell r="M1466" t="str">
            <v>AA22a</v>
          </cell>
          <cell r="N1466" t="str">
            <v>A.II.2.a) Fabbricati non strumentali (disponibili)</v>
          </cell>
          <cell r="O1466">
            <v>0</v>
          </cell>
          <cell r="P1466">
            <v>0</v>
          </cell>
        </row>
        <row r="1467">
          <cell r="N1467" t="str">
            <v>A.II.2.a.1) Fabbricati non strumentali (disponibili)</v>
          </cell>
          <cell r="O1467">
            <v>0</v>
          </cell>
          <cell r="P1467">
            <v>0</v>
          </cell>
        </row>
        <row r="1468">
          <cell r="N1468" t="str">
            <v>Fabbricati disponibili (da reddito) - (Non sterilizzati)</v>
          </cell>
          <cell r="O1468">
            <v>0</v>
          </cell>
          <cell r="P1468">
            <v>0</v>
          </cell>
        </row>
        <row r="1469">
          <cell r="N1469" t="str">
            <v>Fabbricati disponibili (da reddito) - (Sterilizzati)</v>
          </cell>
          <cell r="O1469">
            <v>0</v>
          </cell>
          <cell r="P1469">
            <v>0</v>
          </cell>
        </row>
        <row r="1470">
          <cell r="N1470" t="str">
            <v>Costruzioni leggere (da reddito) - (Non sterilizzati)</v>
          </cell>
          <cell r="O1470">
            <v>0</v>
          </cell>
          <cell r="P1470">
            <v>0</v>
          </cell>
        </row>
        <row r="1471">
          <cell r="N1471" t="str">
            <v>Costruzioni leggere (da reddito) - (Sterilizzati)</v>
          </cell>
          <cell r="O1471">
            <v>0</v>
          </cell>
          <cell r="P1471">
            <v>0</v>
          </cell>
        </row>
        <row r="1472">
          <cell r="N1472" t="str">
            <v>A.II.2.a.2) Fondo ammortamento Fabbricati (disponibili)</v>
          </cell>
          <cell r="O1472">
            <v>0</v>
          </cell>
          <cell r="P1472">
            <v>0</v>
          </cell>
        </row>
        <row r="1473">
          <cell r="N1473" t="str">
            <v>F.do amm. Fabbricati disponibili (da reddito) - (Non sterilizzati)</v>
          </cell>
          <cell r="O1473">
            <v>0</v>
          </cell>
          <cell r="P1473">
            <v>0</v>
          </cell>
        </row>
        <row r="1474">
          <cell r="N1474" t="str">
            <v>F.do amm. Fabbricati disponibili (da reddito) - (Sterilizzati)</v>
          </cell>
          <cell r="O1474">
            <v>0</v>
          </cell>
          <cell r="P1474">
            <v>0</v>
          </cell>
        </row>
        <row r="1475">
          <cell r="N1475" t="str">
            <v>F.do amm. Costruzioni leggere (da reddito) - (Non sterilizzati)</v>
          </cell>
          <cell r="O1475">
            <v>0</v>
          </cell>
          <cell r="P1475">
            <v>0</v>
          </cell>
        </row>
        <row r="1476">
          <cell r="N1476" t="str">
            <v>F.do amm. Costruzioni leggere (da reddito) - (Sterilizzati)</v>
          </cell>
          <cell r="O1476">
            <v>0</v>
          </cell>
          <cell r="P1476">
            <v>0</v>
          </cell>
        </row>
        <row r="1477">
          <cell r="M1477" t="str">
            <v>AA22b</v>
          </cell>
          <cell r="N1477" t="str">
            <v>A.II.2.b) Fabbricati (indisponibili)</v>
          </cell>
          <cell r="O1477">
            <v>0</v>
          </cell>
          <cell r="P1477">
            <v>0</v>
          </cell>
        </row>
        <row r="1478">
          <cell r="N1478" t="str">
            <v>A.II.2.b.1) Fabbricati (indisponibili)</v>
          </cell>
          <cell r="O1478">
            <v>0</v>
          </cell>
          <cell r="P1478">
            <v>0</v>
          </cell>
        </row>
        <row r="1479">
          <cell r="N1479" t="str">
            <v>Fabbricati indisponibili (attività istituzionale) - (Non sterilizzati)</v>
          </cell>
          <cell r="O1479">
            <v>0</v>
          </cell>
          <cell r="P1479">
            <v>0</v>
          </cell>
        </row>
        <row r="1480">
          <cell r="N1480" t="str">
            <v>Fabbricati indisponibili (attività istituzionale) - (Sterilizzati)</v>
          </cell>
          <cell r="O1480">
            <v>0</v>
          </cell>
          <cell r="P1480">
            <v>0</v>
          </cell>
        </row>
        <row r="1481">
          <cell r="N1481" t="str">
            <v>Costruzioni leggere (attività istituzionale) - (Non sterilizzati)</v>
          </cell>
          <cell r="O1481">
            <v>0</v>
          </cell>
          <cell r="P1481">
            <v>0</v>
          </cell>
        </row>
        <row r="1482">
          <cell r="N1482" t="str">
            <v>Costruzioni leggere (attività istituzionale) - (Sterilizzati)</v>
          </cell>
          <cell r="O1482">
            <v>0</v>
          </cell>
          <cell r="P1482">
            <v>0</v>
          </cell>
        </row>
        <row r="1483">
          <cell r="N1483" t="str">
            <v>A.II.2.b.2) Fondo ammortamento Fabbricati (indisponibili)</v>
          </cell>
          <cell r="O1483">
            <v>0</v>
          </cell>
          <cell r="P1483">
            <v>0</v>
          </cell>
        </row>
        <row r="1484">
          <cell r="N1484" t="str">
            <v>F.do amm. Fabbricati indisponibili (attività istituzionale) - (Non sterilizzati)</v>
          </cell>
          <cell r="O1484">
            <v>0</v>
          </cell>
          <cell r="P1484">
            <v>0</v>
          </cell>
        </row>
        <row r="1485">
          <cell r="N1485" t="str">
            <v>F.do amm. Fabbricati indisponibili (attività istituzionale) - (Sterilizzati)</v>
          </cell>
          <cell r="O1485">
            <v>0</v>
          </cell>
          <cell r="P1485">
            <v>0</v>
          </cell>
        </row>
        <row r="1486">
          <cell r="N1486" t="str">
            <v>F.do amm. Costruzioni leggere (attività istituzionale) - (Non sterilizzati)</v>
          </cell>
          <cell r="O1486">
            <v>0</v>
          </cell>
          <cell r="P1486">
            <v>0</v>
          </cell>
        </row>
        <row r="1487">
          <cell r="N1487" t="str">
            <v>F.do amm. Costruzioni leggere (attività istituzionale) - (Sterilizzati)</v>
          </cell>
          <cell r="O1487">
            <v>0</v>
          </cell>
          <cell r="P1487">
            <v>0</v>
          </cell>
        </row>
        <row r="1488">
          <cell r="M1488" t="str">
            <v>AA23</v>
          </cell>
          <cell r="N1488" t="str">
            <v>A.II.3 Impianti e macchinari.</v>
          </cell>
          <cell r="O1488">
            <v>0</v>
          </cell>
          <cell r="P1488">
            <v>0</v>
          </cell>
        </row>
        <row r="1489">
          <cell r="N1489" t="str">
            <v>A.II.3.a) Impianti e macchinari.</v>
          </cell>
          <cell r="O1489">
            <v>0</v>
          </cell>
          <cell r="P1489">
            <v>0</v>
          </cell>
        </row>
        <row r="1490">
          <cell r="N1490" t="str">
            <v>Impianti sanitari (Non sterilizzati)</v>
          </cell>
          <cell r="O1490">
            <v>0</v>
          </cell>
          <cell r="P1490">
            <v>0</v>
          </cell>
        </row>
        <row r="1491">
          <cell r="N1491" t="str">
            <v>Impianti sanitari (Sterilizzati)</v>
          </cell>
          <cell r="O1491">
            <v>0</v>
          </cell>
          <cell r="P1491">
            <v>0</v>
          </cell>
        </row>
        <row r="1492">
          <cell r="N1492" t="str">
            <v>Impianti elettrici ed idraulici (Non sterilizzati)</v>
          </cell>
          <cell r="O1492">
            <v>0</v>
          </cell>
          <cell r="P1492">
            <v>0</v>
          </cell>
        </row>
        <row r="1493">
          <cell r="N1493" t="str">
            <v>Impianti elettrici ed idraulici (Sterilizzati)</v>
          </cell>
          <cell r="O1493">
            <v>0</v>
          </cell>
          <cell r="P1493">
            <v>0</v>
          </cell>
        </row>
        <row r="1494">
          <cell r="N1494" t="str">
            <v>Impianti telefonici (Non sterilizzati)</v>
          </cell>
          <cell r="O1494">
            <v>0</v>
          </cell>
          <cell r="P1494">
            <v>0</v>
          </cell>
        </row>
        <row r="1495">
          <cell r="N1495" t="str">
            <v>Impianti telefonici (Sterilizzati)</v>
          </cell>
          <cell r="O1495">
            <v>0</v>
          </cell>
          <cell r="P1495">
            <v>0</v>
          </cell>
        </row>
        <row r="1496">
          <cell r="N1496" t="str">
            <v>Impianti di allarme e sicurezza (Non sterilizzati)</v>
          </cell>
          <cell r="O1496">
            <v>0</v>
          </cell>
          <cell r="P1496">
            <v>0</v>
          </cell>
        </row>
        <row r="1497">
          <cell r="N1497" t="str">
            <v>Impianti di allarme e sicurezza (Sterilizzati)</v>
          </cell>
          <cell r="O1497">
            <v>0</v>
          </cell>
          <cell r="P1497">
            <v>0</v>
          </cell>
        </row>
        <row r="1498">
          <cell r="N1498" t="str">
            <v>Altri impianti e macchinari specifici (Non sterilizzati)</v>
          </cell>
          <cell r="O1498">
            <v>0</v>
          </cell>
          <cell r="P1498">
            <v>0</v>
          </cell>
        </row>
        <row r="1499">
          <cell r="N1499" t="str">
            <v>Altri impianti e macchinari specifici (Sterilizzati)</v>
          </cell>
          <cell r="O1499">
            <v>0</v>
          </cell>
          <cell r="P1499">
            <v>0</v>
          </cell>
        </row>
        <row r="1500">
          <cell r="N1500" t="str">
            <v>Altri impiantie macchinari generici (Non sterilizzati)</v>
          </cell>
          <cell r="O1500">
            <v>0</v>
          </cell>
          <cell r="P1500">
            <v>0</v>
          </cell>
        </row>
        <row r="1501">
          <cell r="N1501" t="str">
            <v>Altri impiantie macchinari generici (Sterilizzati)</v>
          </cell>
          <cell r="O1501">
            <v>0</v>
          </cell>
          <cell r="P1501">
            <v>0</v>
          </cell>
        </row>
        <row r="1502">
          <cell r="N1502" t="str">
            <v>Altri impianti (Non sterilizzati)</v>
          </cell>
          <cell r="O1502">
            <v>0</v>
          </cell>
          <cell r="P1502">
            <v>0</v>
          </cell>
        </row>
        <row r="1503">
          <cell r="N1503" t="str">
            <v>Altri impianti (Sterilizzati)</v>
          </cell>
          <cell r="O1503">
            <v>0</v>
          </cell>
          <cell r="P1503">
            <v>0</v>
          </cell>
        </row>
        <row r="1504">
          <cell r="N1504" t="str">
            <v>A.II.3.b) Fondo ammortamento Impianti e macchinari.</v>
          </cell>
          <cell r="O1504">
            <v>0</v>
          </cell>
          <cell r="P1504">
            <v>0</v>
          </cell>
        </row>
        <row r="1505">
          <cell r="N1505" t="str">
            <v>F.do amm. Impianti sanitari (Non sterilizzati)</v>
          </cell>
          <cell r="O1505">
            <v>0</v>
          </cell>
          <cell r="P1505">
            <v>0</v>
          </cell>
        </row>
        <row r="1506">
          <cell r="N1506" t="str">
            <v>F.do amm. Impianti sanitari (Sterilizzati)</v>
          </cell>
          <cell r="O1506">
            <v>0</v>
          </cell>
          <cell r="P1506">
            <v>0</v>
          </cell>
        </row>
        <row r="1507">
          <cell r="N1507" t="str">
            <v>F.do amm. Impianti elettrici ed idraulici (Non sterilizzati)</v>
          </cell>
          <cell r="O1507">
            <v>0</v>
          </cell>
          <cell r="P1507">
            <v>0</v>
          </cell>
        </row>
        <row r="1508">
          <cell r="N1508" t="str">
            <v>F.do amm. Impianti elettrici ed idraulici (Sterilizzati)</v>
          </cell>
          <cell r="O1508">
            <v>0</v>
          </cell>
          <cell r="P1508">
            <v>0</v>
          </cell>
        </row>
        <row r="1509">
          <cell r="N1509" t="str">
            <v>F.do amm. Impianti telefonici (Non sterilizzati)</v>
          </cell>
          <cell r="O1509">
            <v>0</v>
          </cell>
          <cell r="P1509">
            <v>0</v>
          </cell>
        </row>
        <row r="1510">
          <cell r="N1510" t="str">
            <v>F.do amm. Impianti telefonici (Sterilizzati)</v>
          </cell>
          <cell r="O1510">
            <v>0</v>
          </cell>
          <cell r="P1510">
            <v>0</v>
          </cell>
        </row>
        <row r="1511">
          <cell r="N1511" t="str">
            <v>F.do amm. Impianti di allarme e sicurezza (Non sterilizzati)</v>
          </cell>
          <cell r="O1511">
            <v>0</v>
          </cell>
          <cell r="P1511">
            <v>0</v>
          </cell>
        </row>
        <row r="1512">
          <cell r="N1512" t="str">
            <v>F.do amm. Impianti di allarme e sicurezza (Sterilizzati)</v>
          </cell>
          <cell r="O1512">
            <v>0</v>
          </cell>
          <cell r="P1512">
            <v>0</v>
          </cell>
        </row>
        <row r="1513">
          <cell r="N1513" t="str">
            <v>F.do amm. Altri impianti e macchinari specifici (Non sterilizzati)</v>
          </cell>
          <cell r="O1513">
            <v>0</v>
          </cell>
          <cell r="P1513">
            <v>0</v>
          </cell>
        </row>
        <row r="1514">
          <cell r="N1514" t="str">
            <v>F.do amm. Altri impianti e macchinari specifici (Sterilizzati)</v>
          </cell>
          <cell r="O1514">
            <v>0</v>
          </cell>
          <cell r="P1514">
            <v>0</v>
          </cell>
        </row>
        <row r="1515">
          <cell r="N1515" t="str">
            <v>F.do amm. Altri impiantie macchinari generici (Non sterilizzati)</v>
          </cell>
          <cell r="O1515">
            <v>0</v>
          </cell>
          <cell r="P1515">
            <v>0</v>
          </cell>
        </row>
        <row r="1516">
          <cell r="N1516" t="str">
            <v>F.do amm. Altri impiantie macchinari generici (Sterilizzati)</v>
          </cell>
          <cell r="O1516">
            <v>0</v>
          </cell>
          <cell r="P1516">
            <v>0</v>
          </cell>
        </row>
        <row r="1517">
          <cell r="N1517" t="str">
            <v>F.do amm. Altri impianti (Non sterilizzati)</v>
          </cell>
          <cell r="O1517">
            <v>0</v>
          </cell>
          <cell r="P1517">
            <v>0</v>
          </cell>
        </row>
        <row r="1518">
          <cell r="N1518" t="str">
            <v>F.do amm. Altri impianti (Sterilizzati)</v>
          </cell>
          <cell r="O1518">
            <v>0</v>
          </cell>
          <cell r="P1518">
            <v>0</v>
          </cell>
        </row>
        <row r="1519">
          <cell r="M1519" t="str">
            <v>AA24</v>
          </cell>
          <cell r="N1519" t="str">
            <v>A.II.4 Attrezzature sanitarie e scientifiche</v>
          </cell>
          <cell r="O1519">
            <v>0</v>
          </cell>
          <cell r="P1519">
            <v>0</v>
          </cell>
        </row>
        <row r="1520">
          <cell r="N1520" t="str">
            <v>A.II.4.a) Attrezzature sanitarie e scientifiche</v>
          </cell>
          <cell r="O1520">
            <v>0</v>
          </cell>
          <cell r="P1520">
            <v>0</v>
          </cell>
        </row>
        <row r="1521">
          <cell r="N1521" t="str">
            <v>Attrezzature sanitarie (Non sterilizzate)</v>
          </cell>
          <cell r="O1521">
            <v>0</v>
          </cell>
          <cell r="P1521">
            <v>0</v>
          </cell>
        </row>
        <row r="1522">
          <cell r="N1522" t="str">
            <v>Attrezzature sanitarie (Sterilizzate)</v>
          </cell>
          <cell r="O1522">
            <v>0</v>
          </cell>
          <cell r="P1522">
            <v>0</v>
          </cell>
        </row>
        <row r="1523">
          <cell r="N1523" t="str">
            <v>Beni per assistenza protesica (Non sterilizzate)</v>
          </cell>
          <cell r="O1523">
            <v>0</v>
          </cell>
          <cell r="P1523">
            <v>0</v>
          </cell>
        </row>
        <row r="1524">
          <cell r="N1524" t="str">
            <v>Beni per assistenza protesica (Sterilizzate)</v>
          </cell>
          <cell r="O1524">
            <v>0</v>
          </cell>
          <cell r="P1524">
            <v>0</v>
          </cell>
        </row>
        <row r="1525">
          <cell r="N1525" t="str">
            <v>Altre attrezzature sanitarie (Non sterilizzate)</v>
          </cell>
          <cell r="O1525">
            <v>0</v>
          </cell>
          <cell r="P1525">
            <v>0</v>
          </cell>
        </row>
        <row r="1526">
          <cell r="N1526" t="str">
            <v>Altre attrezzature sanitarie (Sterilizzate)</v>
          </cell>
          <cell r="O1526">
            <v>0</v>
          </cell>
          <cell r="P1526">
            <v>0</v>
          </cell>
        </row>
        <row r="1527">
          <cell r="N1527" t="str">
            <v>A.II.4.b) Fondo ammortamento Attrezzature sanitarie e scientifiche</v>
          </cell>
          <cell r="O1527">
            <v>0</v>
          </cell>
          <cell r="P1527">
            <v>0</v>
          </cell>
        </row>
        <row r="1528">
          <cell r="N1528" t="str">
            <v>F.do amm. Attrezzature sanitarie (Non sterilizzate)</v>
          </cell>
          <cell r="O1528">
            <v>0</v>
          </cell>
          <cell r="P1528">
            <v>0</v>
          </cell>
        </row>
        <row r="1529">
          <cell r="N1529" t="str">
            <v>F.do amm. Attrezzature sanitarie (Sterilizzate)</v>
          </cell>
          <cell r="O1529">
            <v>0</v>
          </cell>
          <cell r="P1529">
            <v>0</v>
          </cell>
        </row>
        <row r="1530">
          <cell r="N1530" t="str">
            <v>F.do amm. Beni per assistenza protesica (Non sterilizzate)</v>
          </cell>
          <cell r="O1530">
            <v>0</v>
          </cell>
          <cell r="P1530">
            <v>0</v>
          </cell>
        </row>
        <row r="1531">
          <cell r="N1531" t="str">
            <v>F.do amm. Beni per assistenza protesica (Sterilizzate)</v>
          </cell>
          <cell r="O1531">
            <v>0</v>
          </cell>
          <cell r="P1531">
            <v>0</v>
          </cell>
        </row>
        <row r="1532">
          <cell r="N1532" t="str">
            <v>F.do amm. Altre attrezzature sanitarie (Non sterilizzate)</v>
          </cell>
          <cell r="O1532">
            <v>0</v>
          </cell>
          <cell r="P1532">
            <v>0</v>
          </cell>
        </row>
        <row r="1533">
          <cell r="N1533" t="str">
            <v>F.do amm. Altre attrezzature sanitarie (Sterilizzate)</v>
          </cell>
          <cell r="O1533">
            <v>0</v>
          </cell>
          <cell r="P1533">
            <v>0</v>
          </cell>
        </row>
        <row r="1534">
          <cell r="M1534" t="str">
            <v>AA25</v>
          </cell>
          <cell r="N1534" t="str">
            <v>A.II.5 Mobili ed arredi</v>
          </cell>
          <cell r="O1534">
            <v>0</v>
          </cell>
          <cell r="P1534">
            <v>0</v>
          </cell>
        </row>
        <row r="1535">
          <cell r="N1535" t="str">
            <v>A.II.5.a) Mobili ed arredi</v>
          </cell>
          <cell r="O1535">
            <v>0</v>
          </cell>
          <cell r="P1535">
            <v>0</v>
          </cell>
        </row>
        <row r="1536">
          <cell r="N1536" t="str">
            <v>Mobili , arredi e attrezzature ufficio (Non sterilizzati)</v>
          </cell>
          <cell r="O1536">
            <v>0</v>
          </cell>
          <cell r="P1536">
            <v>0</v>
          </cell>
        </row>
        <row r="1537">
          <cell r="N1537" t="str">
            <v>Mobili , arredi e attrezzature ufficio (Sterilizzati)</v>
          </cell>
          <cell r="O1537">
            <v>0</v>
          </cell>
          <cell r="P1537">
            <v>0</v>
          </cell>
        </row>
        <row r="1538">
          <cell r="N1538" t="str">
            <v>Scaffalature (Non sterilizzati)</v>
          </cell>
          <cell r="O1538">
            <v>0</v>
          </cell>
          <cell r="P1538">
            <v>0</v>
          </cell>
        </row>
        <row r="1539">
          <cell r="N1539" t="str">
            <v>Scaffalature (Sterilizzati)</v>
          </cell>
          <cell r="O1539">
            <v>0</v>
          </cell>
          <cell r="P1539">
            <v>0</v>
          </cell>
        </row>
        <row r="1540">
          <cell r="N1540" t="str">
            <v>Mobili ed arredi diversi (Non sterilizzati)</v>
          </cell>
          <cell r="O1540">
            <v>0</v>
          </cell>
          <cell r="P1540">
            <v>0</v>
          </cell>
        </row>
        <row r="1541">
          <cell r="N1541" t="str">
            <v>Mobili ed arredi diversi (Sterilizzati)</v>
          </cell>
          <cell r="O1541">
            <v>0</v>
          </cell>
          <cell r="P1541">
            <v>0</v>
          </cell>
        </row>
        <row r="1542">
          <cell r="N1542" t="str">
            <v>Altri mobili e arredi (Non sterilizzati)</v>
          </cell>
          <cell r="O1542">
            <v>0</v>
          </cell>
          <cell r="P1542">
            <v>0</v>
          </cell>
        </row>
        <row r="1543">
          <cell r="N1543" t="str">
            <v>Altri mobili e arredi (Sterilizzati)</v>
          </cell>
          <cell r="O1543">
            <v>0</v>
          </cell>
          <cell r="P1543">
            <v>0</v>
          </cell>
        </row>
        <row r="1544">
          <cell r="N1544" t="str">
            <v>A.II.5.b) Fondo ammortamento Mobili ed arredi</v>
          </cell>
          <cell r="O1544">
            <v>0</v>
          </cell>
          <cell r="P1544">
            <v>0</v>
          </cell>
        </row>
        <row r="1545">
          <cell r="N1545" t="str">
            <v>F.do amm. Mobili , arredi e attrezzature ufficio (Non sterilizzati)</v>
          </cell>
          <cell r="O1545">
            <v>0</v>
          </cell>
          <cell r="P1545">
            <v>0</v>
          </cell>
        </row>
        <row r="1546">
          <cell r="N1546" t="str">
            <v>F.do amm. Mobili , arredi e attrezzature ufficio (Sterilizzati)</v>
          </cell>
          <cell r="O1546">
            <v>0</v>
          </cell>
          <cell r="P1546">
            <v>0</v>
          </cell>
        </row>
        <row r="1547">
          <cell r="N1547" t="str">
            <v>F.do amm. Scaffalature (Non sterilizzati)</v>
          </cell>
          <cell r="O1547">
            <v>0</v>
          </cell>
          <cell r="P1547">
            <v>0</v>
          </cell>
        </row>
        <row r="1548">
          <cell r="N1548" t="str">
            <v>F.do amm. Scaffalature (Sterilizzati)</v>
          </cell>
          <cell r="O1548">
            <v>0</v>
          </cell>
          <cell r="P1548">
            <v>0</v>
          </cell>
        </row>
        <row r="1549">
          <cell r="N1549" t="str">
            <v>F.do amm. Mobili ed arredi diversi (Non sterilizzati)</v>
          </cell>
          <cell r="O1549">
            <v>0</v>
          </cell>
          <cell r="P1549">
            <v>0</v>
          </cell>
        </row>
        <row r="1550">
          <cell r="N1550" t="str">
            <v>F.do amm. Mobili ed arredi diversi (Sterilizzati)</v>
          </cell>
          <cell r="O1550">
            <v>0</v>
          </cell>
          <cell r="P1550">
            <v>0</v>
          </cell>
        </row>
        <row r="1551">
          <cell r="N1551" t="str">
            <v>F.do amm. Altri mobili e arredi (Non sterilizzati)</v>
          </cell>
          <cell r="O1551">
            <v>0</v>
          </cell>
          <cell r="P1551">
            <v>0</v>
          </cell>
        </row>
        <row r="1552">
          <cell r="N1552" t="str">
            <v>F.do amm. Altri mobili e arredi (Sterilizzati)</v>
          </cell>
          <cell r="O1552">
            <v>0</v>
          </cell>
          <cell r="P1552">
            <v>0</v>
          </cell>
        </row>
        <row r="1553">
          <cell r="M1553" t="str">
            <v>AA26</v>
          </cell>
          <cell r="N1553" t="str">
            <v>A.II.6 Automezzi</v>
          </cell>
          <cell r="O1553">
            <v>0</v>
          </cell>
          <cell r="P1553">
            <v>0</v>
          </cell>
        </row>
        <row r="1554">
          <cell r="N1554" t="str">
            <v>A.II.6.a) Automezzi</v>
          </cell>
          <cell r="O1554">
            <v>0</v>
          </cell>
          <cell r="P1554">
            <v>0</v>
          </cell>
        </row>
        <row r="1555">
          <cell r="N1555" t="str">
            <v>Automezzi (Non sterilizzati)</v>
          </cell>
          <cell r="O1555">
            <v>0</v>
          </cell>
          <cell r="P1555">
            <v>0</v>
          </cell>
        </row>
        <row r="1556">
          <cell r="N1556" t="str">
            <v>Automezzi (Sterilizzati)</v>
          </cell>
          <cell r="O1556">
            <v>0</v>
          </cell>
          <cell r="P1556">
            <v>0</v>
          </cell>
        </row>
        <row r="1557">
          <cell r="N1557" t="str">
            <v>Ambulanze utilizzate per il 118 (Non sterilizzati)</v>
          </cell>
          <cell r="O1557">
            <v>0</v>
          </cell>
          <cell r="P1557">
            <v>0</v>
          </cell>
        </row>
        <row r="1558">
          <cell r="N1558" t="str">
            <v>Ambulanze utilizzate per il 118 (Sterilizzati)</v>
          </cell>
          <cell r="O1558">
            <v>0</v>
          </cell>
          <cell r="P1558">
            <v>0</v>
          </cell>
        </row>
        <row r="1559">
          <cell r="N1559" t="str">
            <v>Altre ambulanze (Non sterilizzati)</v>
          </cell>
          <cell r="O1559">
            <v>0</v>
          </cell>
          <cell r="P1559">
            <v>0</v>
          </cell>
        </row>
        <row r="1560">
          <cell r="N1560" t="str">
            <v>Altre ambulanze (Sterilizzati)</v>
          </cell>
          <cell r="O1560">
            <v>0</v>
          </cell>
          <cell r="P1560">
            <v>0</v>
          </cell>
        </row>
        <row r="1561">
          <cell r="N1561" t="str">
            <v>Altri mezzi di trasporto* (Non sterilizzati)</v>
          </cell>
          <cell r="O1561">
            <v>0</v>
          </cell>
          <cell r="P1561">
            <v>0</v>
          </cell>
        </row>
        <row r="1562">
          <cell r="N1562" t="str">
            <v>Altri mezzi di trasporto* (Sterilizzati)</v>
          </cell>
          <cell r="O1562">
            <v>0</v>
          </cell>
          <cell r="P1562">
            <v>0</v>
          </cell>
        </row>
        <row r="1563">
          <cell r="N1563" t="str">
            <v>Altri automezzi (Non sterilizzati)</v>
          </cell>
          <cell r="O1563">
            <v>0</v>
          </cell>
          <cell r="P1563">
            <v>0</v>
          </cell>
        </row>
        <row r="1564">
          <cell r="N1564" t="str">
            <v>Altri automezzi (Sterilizzati)</v>
          </cell>
          <cell r="O1564">
            <v>0</v>
          </cell>
          <cell r="P1564">
            <v>0</v>
          </cell>
        </row>
        <row r="1565">
          <cell r="N1565" t="str">
            <v>A.II.6.b) Fondo ammortamento Automezzi</v>
          </cell>
          <cell r="O1565">
            <v>0</v>
          </cell>
          <cell r="P1565">
            <v>0</v>
          </cell>
        </row>
        <row r="1566">
          <cell r="N1566" t="str">
            <v>F.do amm. Automezzi (Non sterilizzati)</v>
          </cell>
          <cell r="O1566">
            <v>0</v>
          </cell>
          <cell r="P1566">
            <v>0</v>
          </cell>
        </row>
        <row r="1567">
          <cell r="N1567" t="str">
            <v>F.do amm. Automezzi (Sterilizzati)</v>
          </cell>
          <cell r="O1567">
            <v>0</v>
          </cell>
          <cell r="P1567">
            <v>0</v>
          </cell>
        </row>
        <row r="1568">
          <cell r="N1568" t="str">
            <v>F.do amm. Ambulanze utilizzate per il 118 (Non sterilizzati)</v>
          </cell>
          <cell r="O1568">
            <v>0</v>
          </cell>
          <cell r="P1568">
            <v>0</v>
          </cell>
        </row>
        <row r="1569">
          <cell r="N1569" t="str">
            <v>F.do amm. Ambulanze utilizzate per il 118 (Sterilizzati)</v>
          </cell>
          <cell r="O1569">
            <v>0</v>
          </cell>
          <cell r="P1569">
            <v>0</v>
          </cell>
        </row>
        <row r="1570">
          <cell r="N1570" t="str">
            <v>F.do amm. Altre ambulanze (Non sterilizzati)</v>
          </cell>
          <cell r="O1570">
            <v>0</v>
          </cell>
          <cell r="P1570">
            <v>0</v>
          </cell>
        </row>
        <row r="1571">
          <cell r="N1571" t="str">
            <v>F.do amm. Altre ambulanze (Sterilizzati)</v>
          </cell>
          <cell r="O1571">
            <v>0</v>
          </cell>
          <cell r="P1571">
            <v>0</v>
          </cell>
        </row>
        <row r="1572">
          <cell r="N1572" t="str">
            <v>F.do amm. Altri mezzi di trasporto* (Non sterilizzati)</v>
          </cell>
          <cell r="O1572">
            <v>0</v>
          </cell>
          <cell r="P1572">
            <v>0</v>
          </cell>
        </row>
        <row r="1573">
          <cell r="N1573" t="str">
            <v>F.do amm. Altri mezzi di trasporto* (Sterilizzati)</v>
          </cell>
          <cell r="O1573">
            <v>0</v>
          </cell>
          <cell r="P1573">
            <v>0</v>
          </cell>
        </row>
        <row r="1574">
          <cell r="N1574" t="str">
            <v>F.do amm. Altri automezzi (Non sterilizzati)</v>
          </cell>
          <cell r="O1574">
            <v>0</v>
          </cell>
          <cell r="P1574">
            <v>0</v>
          </cell>
        </row>
        <row r="1575">
          <cell r="N1575" t="str">
            <v>F.do amm. Altri automezzi (Sterilizzati)</v>
          </cell>
          <cell r="O1575">
            <v>0</v>
          </cell>
          <cell r="P1575">
            <v>0</v>
          </cell>
        </row>
        <row r="1576">
          <cell r="M1576" t="str">
            <v>AA27</v>
          </cell>
          <cell r="N1576" t="str">
            <v>A.II.7 Oggetti d'arte</v>
          </cell>
          <cell r="O1576">
            <v>0</v>
          </cell>
          <cell r="P1576">
            <v>0</v>
          </cell>
        </row>
        <row r="1577">
          <cell r="N1577" t="str">
            <v>A.II.7.a) Oggetti d'arte</v>
          </cell>
          <cell r="O1577">
            <v>0</v>
          </cell>
          <cell r="P1577">
            <v>0</v>
          </cell>
        </row>
        <row r="1578">
          <cell r="N1578" t="str">
            <v>Oggetti d'arte</v>
          </cell>
          <cell r="O1578">
            <v>0</v>
          </cell>
          <cell r="P1578">
            <v>0</v>
          </cell>
        </row>
        <row r="1579">
          <cell r="M1579" t="str">
            <v>AA28</v>
          </cell>
          <cell r="N1579" t="str">
            <v>A.II.8 Altre immobilizzazioni materiali</v>
          </cell>
          <cell r="O1579">
            <v>0</v>
          </cell>
          <cell r="P1579">
            <v>0</v>
          </cell>
        </row>
        <row r="1580">
          <cell r="N1580" t="str">
            <v>A.II.8.a) Altre immobilizzazioni materiali</v>
          </cell>
          <cell r="O1580">
            <v>0</v>
          </cell>
          <cell r="P1580">
            <v>0</v>
          </cell>
        </row>
        <row r="1581">
          <cell r="N1581" t="str">
            <v>Elaboratori e personal computer e altre attrezzature EDP (Non sterilizzate)</v>
          </cell>
          <cell r="O1581">
            <v>0</v>
          </cell>
          <cell r="P1581">
            <v>0</v>
          </cell>
        </row>
        <row r="1582">
          <cell r="N1582" t="str">
            <v>Elaboratori e personal computer e altre attrezzature EDP (Sterilizzati)</v>
          </cell>
          <cell r="O1582">
            <v>0</v>
          </cell>
          <cell r="P1582">
            <v>0</v>
          </cell>
        </row>
        <row r="1583">
          <cell r="N1583" t="str">
            <v>Macchine ufficio ordinarie (Non sterilizzati)</v>
          </cell>
          <cell r="O1583">
            <v>0</v>
          </cell>
          <cell r="P1583">
            <v>0</v>
          </cell>
        </row>
        <row r="1584">
          <cell r="N1584" t="str">
            <v>Macchine ufficio ordinarie (Sterilizzati)</v>
          </cell>
          <cell r="O1584">
            <v>0</v>
          </cell>
          <cell r="P1584">
            <v>0</v>
          </cell>
        </row>
        <row r="1585">
          <cell r="N1585" t="str">
            <v>Macchine ufficio elettriche ed elettroniche (Non sterilizzati)</v>
          </cell>
          <cell r="O1585">
            <v>0</v>
          </cell>
          <cell r="P1585">
            <v>0</v>
          </cell>
        </row>
        <row r="1586">
          <cell r="N1586" t="str">
            <v>Macchine ufficio elettriche ed elettroniche (Sterilizzati)</v>
          </cell>
          <cell r="O1586">
            <v>0</v>
          </cell>
          <cell r="P1586">
            <v>0</v>
          </cell>
        </row>
        <row r="1587">
          <cell r="N1587" t="str">
            <v>Altri beni materiali da ammortizzare gestione caratteristica (Non sterilizzati)</v>
          </cell>
          <cell r="O1587">
            <v>0</v>
          </cell>
          <cell r="P1587">
            <v>0</v>
          </cell>
        </row>
        <row r="1588">
          <cell r="N1588" t="str">
            <v>Altri beni materiali da ammortizzare gestione caratteristica (Sterilizzati)</v>
          </cell>
          <cell r="O1588">
            <v>0</v>
          </cell>
          <cell r="P1588">
            <v>0</v>
          </cell>
        </row>
        <row r="1589">
          <cell r="N1589" t="str">
            <v>Altri beni materiali da ammortizzare gestione non caratteristica (Non sterilizzati)</v>
          </cell>
          <cell r="O1589">
            <v>0</v>
          </cell>
          <cell r="P1589">
            <v>0</v>
          </cell>
        </row>
        <row r="1590">
          <cell r="N1590" t="str">
            <v>Altri beni materiali da ammortizzare gestione non caratteristica (Sterilizzati)</v>
          </cell>
          <cell r="O1590">
            <v>0</v>
          </cell>
          <cell r="P1590">
            <v>0</v>
          </cell>
        </row>
        <row r="1591">
          <cell r="N1591" t="str">
            <v>Altri beni (Non sterilizzati)</v>
          </cell>
          <cell r="O1591">
            <v>0</v>
          </cell>
          <cell r="P1591">
            <v>0</v>
          </cell>
        </row>
        <row r="1592">
          <cell r="N1592" t="str">
            <v>Altri beni (Sterilizzati)</v>
          </cell>
          <cell r="O1592">
            <v>0</v>
          </cell>
          <cell r="P1592">
            <v>0</v>
          </cell>
        </row>
        <row r="1593">
          <cell r="N1593" t="str">
            <v>A.II.8.b) Fondo ammortamento Altre immobilizz. Materiali</v>
          </cell>
          <cell r="O1593">
            <v>0</v>
          </cell>
          <cell r="P1593">
            <v>0</v>
          </cell>
        </row>
        <row r="1594">
          <cell r="N1594" t="str">
            <v>F.do amm. Elaboratori e personal computer e altre attrezzature EDP (Non sterilizzati)</v>
          </cell>
          <cell r="O1594">
            <v>0</v>
          </cell>
          <cell r="P1594">
            <v>0</v>
          </cell>
        </row>
        <row r="1595">
          <cell r="N1595" t="str">
            <v>F.do amm. Elaboratori e personal computer e altre attrezzature EDP (Sterilizzati)</v>
          </cell>
          <cell r="O1595">
            <v>0</v>
          </cell>
          <cell r="P1595">
            <v>0</v>
          </cell>
        </row>
        <row r="1596">
          <cell r="N1596" t="str">
            <v>F.do amm. Macchine ufficio ordinarie (Non sterilizzati)</v>
          </cell>
          <cell r="O1596">
            <v>0</v>
          </cell>
          <cell r="P1596">
            <v>0</v>
          </cell>
        </row>
        <row r="1597">
          <cell r="N1597" t="str">
            <v>F.do amm. Macchine ufficio ordinarie (Sterilizzati)</v>
          </cell>
          <cell r="O1597">
            <v>0</v>
          </cell>
          <cell r="P1597">
            <v>0</v>
          </cell>
        </row>
        <row r="1598">
          <cell r="N1598" t="str">
            <v>F.do amm. Macchine ufficio elettriche ed elettroniche (Non sterilizzati)</v>
          </cell>
          <cell r="O1598">
            <v>0</v>
          </cell>
          <cell r="P1598">
            <v>0</v>
          </cell>
        </row>
        <row r="1599">
          <cell r="N1599" t="str">
            <v>F.do amm. Macchine ufficio elettriche ed elettroniche (Sterilizzati)</v>
          </cell>
          <cell r="O1599">
            <v>0</v>
          </cell>
          <cell r="P1599">
            <v>0</v>
          </cell>
        </row>
        <row r="1600">
          <cell r="N1600" t="str">
            <v>F.do amm. Altri beni materiali da ammortizzare gestione caratteristica (Non sterilizzati)</v>
          </cell>
          <cell r="O1600">
            <v>0</v>
          </cell>
          <cell r="P1600">
            <v>0</v>
          </cell>
        </row>
        <row r="1601">
          <cell r="N1601" t="str">
            <v>F.do amm. Altri beni materiali da ammortizzare gestione caratteristica (Sterilizzati)</v>
          </cell>
          <cell r="O1601">
            <v>0</v>
          </cell>
          <cell r="P1601">
            <v>0</v>
          </cell>
        </row>
        <row r="1602">
          <cell r="N1602" t="str">
            <v>F.do amm. Altri beni materiali da ammortizzare gestione non caratteristica (Non sterilizzati)</v>
          </cell>
          <cell r="O1602">
            <v>0</v>
          </cell>
          <cell r="P1602">
            <v>0</v>
          </cell>
        </row>
        <row r="1603">
          <cell r="N1603" t="str">
            <v>F.do amm. Altri beni materiali da ammortizzare gestione non caratteristica (Sterilizzati)</v>
          </cell>
          <cell r="O1603">
            <v>0</v>
          </cell>
          <cell r="P1603">
            <v>0</v>
          </cell>
        </row>
        <row r="1604">
          <cell r="N1604" t="str">
            <v>F.do amm. Altri beni (Non sterilizzati)</v>
          </cell>
          <cell r="O1604">
            <v>0</v>
          </cell>
          <cell r="P1604">
            <v>0</v>
          </cell>
        </row>
        <row r="1605">
          <cell r="N1605" t="str">
            <v>F.do amm. Altri beni (Sterilizzati)</v>
          </cell>
          <cell r="O1605">
            <v>0</v>
          </cell>
          <cell r="P1605">
            <v>0</v>
          </cell>
        </row>
        <row r="1606">
          <cell r="M1606" t="str">
            <v>AA29</v>
          </cell>
          <cell r="N1606" t="str">
            <v>A.II.9 Immobilizzazioni in corso ed acconti</v>
          </cell>
          <cell r="O1606">
            <v>0</v>
          </cell>
          <cell r="P1606">
            <v>0</v>
          </cell>
        </row>
        <row r="1607">
          <cell r="N1607" t="str">
            <v>Immobilizzazioni materiali in corso di esecuzione</v>
          </cell>
          <cell r="O1607">
            <v>0</v>
          </cell>
          <cell r="P1607">
            <v>0</v>
          </cell>
        </row>
        <row r="1608">
          <cell r="N1608" t="str">
            <v>Fornitori conto anticipi per acquisto immobilizzazioni materiali</v>
          </cell>
          <cell r="O1608">
            <v>0</v>
          </cell>
          <cell r="P1608">
            <v>0</v>
          </cell>
        </row>
        <row r="1609">
          <cell r="N1609" t="str">
            <v>Altre immobilizzazioni in corso</v>
          </cell>
          <cell r="O1609">
            <v>0</v>
          </cell>
          <cell r="P1609">
            <v>0</v>
          </cell>
        </row>
        <row r="1610">
          <cell r="N1610" t="str">
            <v>A.II.10 F.do Svalutazione immobilizzazioni materiali</v>
          </cell>
          <cell r="O1610">
            <v>0</v>
          </cell>
          <cell r="P1610">
            <v>0</v>
          </cell>
        </row>
        <row r="1611">
          <cell r="N1611" t="str">
            <v>A.II.10.a) F.do Svalutazione Terreni</v>
          </cell>
          <cell r="O1611">
            <v>0</v>
          </cell>
          <cell r="P1611">
            <v>0</v>
          </cell>
        </row>
        <row r="1612">
          <cell r="M1612" t="str">
            <v>AA21a</v>
          </cell>
          <cell r="N1612" t="str">
            <v>F.do Svalutazione Terreni Disponibili (Non sterilizzati)</v>
          </cell>
          <cell r="O1612">
            <v>0</v>
          </cell>
          <cell r="P1612">
            <v>0</v>
          </cell>
        </row>
        <row r="1613">
          <cell r="M1613" t="str">
            <v>AA21a</v>
          </cell>
          <cell r="N1613" t="str">
            <v>F.do Svalutazione Terreni Disponibili (sterilizzati)</v>
          </cell>
          <cell r="O1613">
            <v>0</v>
          </cell>
          <cell r="P1613">
            <v>0</v>
          </cell>
        </row>
        <row r="1614">
          <cell r="M1614" t="str">
            <v>AA21b</v>
          </cell>
          <cell r="N1614" t="str">
            <v>F.do Svalutazione Terreni Indisponibili (Non sterilizzati)</v>
          </cell>
          <cell r="O1614">
            <v>0</v>
          </cell>
          <cell r="P1614">
            <v>0</v>
          </cell>
        </row>
        <row r="1615">
          <cell r="M1615" t="str">
            <v>AA21b</v>
          </cell>
          <cell r="N1615" t="str">
            <v>F.do Svalutazione Terreni Indisponibili (sterilizzati)</v>
          </cell>
          <cell r="O1615">
            <v>0</v>
          </cell>
          <cell r="P1615">
            <v>0</v>
          </cell>
        </row>
        <row r="1616">
          <cell r="N1616" t="str">
            <v>A.II.10.b) F.do Svalutazione Fabbricati</v>
          </cell>
          <cell r="O1616">
            <v>0</v>
          </cell>
          <cell r="P1616">
            <v>0</v>
          </cell>
        </row>
        <row r="1617">
          <cell r="M1617" t="str">
            <v>AA22a</v>
          </cell>
          <cell r="N1617" t="str">
            <v>F.do Svalutazione Fabbricati Disponibili (Non sterilizzati)</v>
          </cell>
          <cell r="O1617">
            <v>0</v>
          </cell>
          <cell r="P1617">
            <v>0</v>
          </cell>
        </row>
        <row r="1618">
          <cell r="M1618" t="str">
            <v>AA22a</v>
          </cell>
          <cell r="N1618" t="str">
            <v>F.do Svalutazione Fabbricati Disponibili (Sterilizzati)</v>
          </cell>
          <cell r="O1618">
            <v>0</v>
          </cell>
          <cell r="P1618">
            <v>0</v>
          </cell>
        </row>
        <row r="1619">
          <cell r="M1619" t="str">
            <v>AA22b</v>
          </cell>
          <cell r="N1619" t="str">
            <v>F.do Svalutazione Fabbricati Indisponibili (Non sterilizzati)</v>
          </cell>
          <cell r="O1619">
            <v>0</v>
          </cell>
          <cell r="P1619">
            <v>0</v>
          </cell>
        </row>
        <row r="1620">
          <cell r="M1620" t="str">
            <v>AA22b</v>
          </cell>
          <cell r="N1620" t="str">
            <v>F.do Svalutazione Fabbricati Indisponibili (sterilizzati)</v>
          </cell>
          <cell r="O1620">
            <v>0</v>
          </cell>
          <cell r="P1620">
            <v>0</v>
          </cell>
        </row>
        <row r="1621">
          <cell r="M1621" t="str">
            <v>AA23</v>
          </cell>
          <cell r="N1621" t="str">
            <v>A.II.10.c) F.do Svalutazione Impianti e macchinari</v>
          </cell>
          <cell r="O1621">
            <v>0</v>
          </cell>
          <cell r="P1621">
            <v>0</v>
          </cell>
        </row>
        <row r="1622">
          <cell r="N1622" t="str">
            <v>F.do Svalutazione Impianti e macchinari (Non sterilizzati)</v>
          </cell>
          <cell r="O1622">
            <v>0</v>
          </cell>
          <cell r="P1622">
            <v>0</v>
          </cell>
        </row>
        <row r="1623">
          <cell r="N1623" t="str">
            <v>F.do Svalutazione Impianti e macchinari (sterilizzati)</v>
          </cell>
          <cell r="O1623">
            <v>0</v>
          </cell>
          <cell r="P1623">
            <v>0</v>
          </cell>
        </row>
        <row r="1624">
          <cell r="M1624" t="str">
            <v>AA24</v>
          </cell>
          <cell r="N1624" t="str">
            <v>A.II.10.d) F.do Svalutazione Attrezzature sanitarie e scientifiche</v>
          </cell>
          <cell r="O1624">
            <v>0</v>
          </cell>
          <cell r="P1624">
            <v>0</v>
          </cell>
        </row>
        <row r="1625">
          <cell r="N1625" t="str">
            <v>F.do Svalutazione Attrezz. Sanitarie e scientifiche (Non sterilizzati)</v>
          </cell>
          <cell r="O1625">
            <v>0</v>
          </cell>
          <cell r="P1625">
            <v>0</v>
          </cell>
        </row>
        <row r="1626">
          <cell r="N1626" t="str">
            <v>F.do Svalutazione Attrezz. Sanitarie e scientifiche (Sterilizzati)</v>
          </cell>
          <cell r="O1626">
            <v>0</v>
          </cell>
          <cell r="P1626">
            <v>0</v>
          </cell>
        </row>
        <row r="1627">
          <cell r="N1627" t="str">
            <v>F.do Svalutazione Beni per assistenza protesica (Non sterilizzati)</v>
          </cell>
          <cell r="O1627">
            <v>0</v>
          </cell>
          <cell r="P1627">
            <v>0</v>
          </cell>
        </row>
        <row r="1628">
          <cell r="N1628" t="str">
            <v>F.do Svalutazione Beni per assistenza protesica (Sterilizzati)</v>
          </cell>
          <cell r="O1628">
            <v>0</v>
          </cell>
          <cell r="P1628">
            <v>0</v>
          </cell>
        </row>
        <row r="1629">
          <cell r="M1629" t="str">
            <v>AA25</v>
          </cell>
          <cell r="N1629" t="str">
            <v>A.II.10.e) F.do Svalutazione Mobili e arredi</v>
          </cell>
          <cell r="O1629">
            <v>0</v>
          </cell>
          <cell r="P1629">
            <v>0</v>
          </cell>
        </row>
        <row r="1630">
          <cell r="N1630" t="str">
            <v>F.do Svalutazione Mobili e arredi (Non sterilizzati)</v>
          </cell>
          <cell r="O1630">
            <v>0</v>
          </cell>
          <cell r="P1630">
            <v>0</v>
          </cell>
        </row>
        <row r="1631">
          <cell r="N1631" t="str">
            <v>F.do Svalutazione Mobili e arredi (sterilizzati)</v>
          </cell>
          <cell r="O1631">
            <v>0</v>
          </cell>
          <cell r="P1631">
            <v>0</v>
          </cell>
        </row>
        <row r="1632">
          <cell r="M1632" t="str">
            <v>AA26</v>
          </cell>
          <cell r="N1632" t="str">
            <v>A.II.10.f) F.do Svalutazione Automezzi</v>
          </cell>
          <cell r="O1632">
            <v>0</v>
          </cell>
          <cell r="P1632">
            <v>0</v>
          </cell>
        </row>
        <row r="1633">
          <cell r="N1633" t="str">
            <v>F.do Svalutazione Automezzi (Non sterilizzati)</v>
          </cell>
          <cell r="O1633">
            <v>0</v>
          </cell>
          <cell r="P1633">
            <v>0</v>
          </cell>
        </row>
        <row r="1634">
          <cell r="N1634" t="str">
            <v>F.do Svalutazione Automezzi (sterilizzati)</v>
          </cell>
          <cell r="O1634">
            <v>0</v>
          </cell>
          <cell r="P1634">
            <v>0</v>
          </cell>
        </row>
        <row r="1635">
          <cell r="M1635" t="str">
            <v>AA27</v>
          </cell>
          <cell r="N1635" t="str">
            <v>A.II.10.g) F.do Svalutazione Oggetti d'arte</v>
          </cell>
          <cell r="O1635">
            <v>0</v>
          </cell>
          <cell r="P1635">
            <v>0</v>
          </cell>
        </row>
        <row r="1636">
          <cell r="N1636" t="str">
            <v>F.do Svalutazione Oggetti d'arte</v>
          </cell>
          <cell r="O1636">
            <v>0</v>
          </cell>
          <cell r="P1636">
            <v>0</v>
          </cell>
        </row>
        <row r="1637">
          <cell r="M1637" t="str">
            <v>AA28</v>
          </cell>
          <cell r="N1637" t="str">
            <v>A.II.10.h) F.do Svalutazione Altre immobil. Materiali</v>
          </cell>
          <cell r="O1637">
            <v>0</v>
          </cell>
          <cell r="P1637">
            <v>0</v>
          </cell>
        </row>
        <row r="1638">
          <cell r="N1638" t="str">
            <v>F.do Svalutazione Altre immobil. materiali (Non sterilizzati)</v>
          </cell>
          <cell r="O1638">
            <v>0</v>
          </cell>
          <cell r="P1638">
            <v>0</v>
          </cell>
        </row>
        <row r="1639">
          <cell r="N1639" t="str">
            <v>F.do Svalutazione Altre immobil. materiali (sterilizzati)</v>
          </cell>
          <cell r="O1639">
            <v>0</v>
          </cell>
          <cell r="P1639">
            <v>0</v>
          </cell>
        </row>
        <row r="1640">
          <cell r="N1640" t="str">
            <v>A.III. Immobilizzazioni finanziarie.</v>
          </cell>
          <cell r="O1640">
            <v>0</v>
          </cell>
          <cell r="P1640">
            <v>0</v>
          </cell>
        </row>
        <row r="1641">
          <cell r="N1641" t="str">
            <v>A.III.1 Crediti Finanziari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M1642" t="str">
            <v>AA31a</v>
          </cell>
          <cell r="N1642" t="str">
            <v>A.III.1.a) Crediti finanziari v/Stato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M1643" t="str">
            <v>AA31b</v>
          </cell>
          <cell r="N1643" t="str">
            <v>A.III.1.b) Crediti finanziari v/Regione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</row>
        <row r="1644">
          <cell r="M1644" t="str">
            <v>AA31c</v>
          </cell>
          <cell r="N1644" t="str">
            <v>A.III.1.c) Crediti finanziari v/Partecipate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</row>
        <row r="1645">
          <cell r="M1645" t="str">
            <v>AA31d</v>
          </cell>
          <cell r="N1645" t="str">
            <v>A.III.1.d) Crediti finanziari v/Altri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</row>
        <row r="1646">
          <cell r="N1646" t="str">
            <v>A.III.2 Titoli</v>
          </cell>
          <cell r="O1646">
            <v>0</v>
          </cell>
          <cell r="P1646">
            <v>0</v>
          </cell>
        </row>
        <row r="1647">
          <cell r="M1647" t="str">
            <v>AA32a</v>
          </cell>
          <cell r="N1647" t="str">
            <v>A.III.2.a) Partecipazioni</v>
          </cell>
          <cell r="O1647">
            <v>0</v>
          </cell>
          <cell r="P1647">
            <v>0</v>
          </cell>
        </row>
        <row r="1648">
          <cell r="N1648" t="str">
            <v>Partecipazioni in imprese controllate</v>
          </cell>
          <cell r="O1648">
            <v>0</v>
          </cell>
          <cell r="P1648">
            <v>0</v>
          </cell>
        </row>
        <row r="1649">
          <cell r="N1649" t="str">
            <v>Partecipazioni in imprese collegate</v>
          </cell>
          <cell r="O1649">
            <v>0</v>
          </cell>
          <cell r="P1649">
            <v>0</v>
          </cell>
        </row>
        <row r="1650">
          <cell r="N1650" t="str">
            <v>Partecipazioni in altre imprese</v>
          </cell>
          <cell r="O1650">
            <v>0</v>
          </cell>
          <cell r="P1650">
            <v>0</v>
          </cell>
        </row>
        <row r="1651">
          <cell r="M1651" t="str">
            <v>AA32b</v>
          </cell>
          <cell r="N1651" t="str">
            <v>A.III.2.b) Altri Titoli</v>
          </cell>
          <cell r="O1651">
            <v>0</v>
          </cell>
          <cell r="P1651">
            <v>0</v>
          </cell>
        </row>
        <row r="1652">
          <cell r="N1652" t="str">
            <v>A.III.2.b.1) Titoli di Stato</v>
          </cell>
          <cell r="O1652">
            <v>0</v>
          </cell>
          <cell r="P1652">
            <v>0</v>
          </cell>
        </row>
        <row r="1653">
          <cell r="N1653" t="str">
            <v>A.III.2.b.2) Altre Obbligazioni</v>
          </cell>
          <cell r="O1653">
            <v>0</v>
          </cell>
          <cell r="P1653">
            <v>0</v>
          </cell>
        </row>
        <row r="1654">
          <cell r="N1654" t="str">
            <v>A.III.2.b.3) Titoli azionari quotati in Borsa</v>
          </cell>
          <cell r="O1654">
            <v>0</v>
          </cell>
          <cell r="P1654">
            <v>0</v>
          </cell>
        </row>
        <row r="1655">
          <cell r="N1655" t="str">
            <v>A.III.2.b.4) Titoli diversi</v>
          </cell>
          <cell r="O1655">
            <v>0</v>
          </cell>
          <cell r="P1655">
            <v>0</v>
          </cell>
        </row>
        <row r="1656">
          <cell r="N1656" t="str">
            <v>B) ATTIVO CIRCOLANTE.</v>
          </cell>
          <cell r="O1656">
            <v>0</v>
          </cell>
          <cell r="P1656">
            <v>0</v>
          </cell>
        </row>
        <row r="1657">
          <cell r="N1657" t="str">
            <v>B.I. Rimanenze</v>
          </cell>
          <cell r="O1657">
            <v>0</v>
          </cell>
          <cell r="P1657">
            <v>0</v>
          </cell>
        </row>
        <row r="1658">
          <cell r="N1658" t="str">
            <v>B.I.1 Rimanenze di materiale sanitario</v>
          </cell>
          <cell r="O1658">
            <v>0</v>
          </cell>
          <cell r="P1658">
            <v>0</v>
          </cell>
        </row>
        <row r="1659">
          <cell r="M1659" t="str">
            <v>AB11</v>
          </cell>
          <cell r="N1659" t="str">
            <v>Farmaceutici: Specialità Medicinali</v>
          </cell>
          <cell r="O1659">
            <v>0</v>
          </cell>
          <cell r="P1659">
            <v>0</v>
          </cell>
        </row>
        <row r="1660">
          <cell r="N1660" t="str">
            <v>Farmaceutici: Specialità Medicinali (File F compreso HCV)</v>
          </cell>
          <cell r="O1660">
            <v>0</v>
          </cell>
          <cell r="P1660">
            <v>0</v>
          </cell>
        </row>
        <row r="1661">
          <cell r="M1661" t="str">
            <v>AB11</v>
          </cell>
          <cell r="N1661" t="str">
            <v>Farmaceutici: Specialità Medicinali (File F escluso HCV)</v>
          </cell>
          <cell r="O1661">
            <v>0</v>
          </cell>
          <cell r="P1661">
            <v>0</v>
          </cell>
        </row>
        <row r="1662">
          <cell r="M1662" t="str">
            <v>AB11</v>
          </cell>
          <cell r="N1662" t="str">
            <v>Farmaceutici: Specialità Medicinali (HCV)</v>
          </cell>
          <cell r="O1662">
            <v>0</v>
          </cell>
          <cell r="P1662">
            <v>0</v>
          </cell>
        </row>
        <row r="1663">
          <cell r="M1663" t="str">
            <v>AB11</v>
          </cell>
          <cell r="N1663" t="str">
            <v>Farmaceutici: Specialità Medicinali (altro: farmaci ospedalieri)</v>
          </cell>
          <cell r="O1663">
            <v>0</v>
          </cell>
          <cell r="P1663">
            <v>0</v>
          </cell>
        </row>
        <row r="1664">
          <cell r="M1664" t="str">
            <v>AB11</v>
          </cell>
          <cell r="N1664" t="str">
            <v>Farmaceutici: Specialità Medicinali (Doppio Canale ex Nota CUF 37)</v>
          </cell>
          <cell r="O1664">
            <v>0</v>
          </cell>
          <cell r="P1664">
            <v>0</v>
          </cell>
        </row>
        <row r="1665">
          <cell r="M1665" t="str">
            <v>AB11</v>
          </cell>
          <cell r="N1665" t="str">
            <v>Farmaceutici: Specialità Medicinali (Primo Ciclo terapeutico D.G.R. 10246/02)</v>
          </cell>
          <cell r="O1665">
            <v>0</v>
          </cell>
          <cell r="P1665">
            <v>0</v>
          </cell>
        </row>
        <row r="1666">
          <cell r="M1666" t="str">
            <v>AB11</v>
          </cell>
          <cell r="N1666" t="str">
            <v>Farmaceutici: Specialità Medicinali da Asl/Ao/Fondazioni della Regione</v>
          </cell>
          <cell r="O1666">
            <v>0</v>
          </cell>
          <cell r="P1666">
            <v>0</v>
          </cell>
        </row>
        <row r="1667">
          <cell r="M1667" t="str">
            <v>AB11</v>
          </cell>
          <cell r="N1667" t="str">
            <v>Farmaceutici: Specialità Medicinali (Doppio Canale ex Nota CUF 37) da Asl/Ao/Fondazioni della Regione</v>
          </cell>
          <cell r="O1667">
            <v>0</v>
          </cell>
          <cell r="P1667">
            <v>0</v>
          </cell>
        </row>
        <row r="1668">
          <cell r="M1668" t="str">
            <v>AB11</v>
          </cell>
          <cell r="N1668" t="str">
            <v>Farmaceutici: Ossigeno</v>
          </cell>
          <cell r="O1668">
            <v>0</v>
          </cell>
          <cell r="P1668">
            <v>0</v>
          </cell>
        </row>
        <row r="1669">
          <cell r="M1669" t="str">
            <v>AB11</v>
          </cell>
          <cell r="N1669" t="str">
            <v>Farmaceutici: Ossigeno (Doppio Canale)</v>
          </cell>
          <cell r="O1669">
            <v>0</v>
          </cell>
          <cell r="P1669">
            <v>0</v>
          </cell>
        </row>
        <row r="1670">
          <cell r="M1670" t="str">
            <v>AB11</v>
          </cell>
          <cell r="N1670" t="str">
            <v>Farmaceutici: Ossigeno da Asl/Ao/Fondazioni della Regione</v>
          </cell>
          <cell r="O1670">
            <v>0</v>
          </cell>
          <cell r="P1670">
            <v>0</v>
          </cell>
        </row>
        <row r="1671">
          <cell r="M1671" t="str">
            <v>AB11</v>
          </cell>
          <cell r="N1671" t="str">
            <v>Farmaceutici: Ossigeno (Doppio Canale) da Asl/Ao/Fondazioni della Regione</v>
          </cell>
          <cell r="O1671">
            <v>0</v>
          </cell>
          <cell r="P1671">
            <v>0</v>
          </cell>
        </row>
        <row r="1672">
          <cell r="M1672" t="str">
            <v>AB11</v>
          </cell>
          <cell r="N1672" t="str">
            <v>Farmaceutici: Specialità Medicinali SENZA AIC</v>
          </cell>
          <cell r="O1672">
            <v>0</v>
          </cell>
          <cell r="P1672">
            <v>0</v>
          </cell>
        </row>
        <row r="1673">
          <cell r="M1673" t="str">
            <v>AB11</v>
          </cell>
          <cell r="N1673" t="str">
            <v>Farmaceutici: Galenici e altri medicinali SENZA AIC</v>
          </cell>
          <cell r="O1673">
            <v>0</v>
          </cell>
          <cell r="P1673">
            <v>0</v>
          </cell>
        </row>
        <row r="1674">
          <cell r="M1674" t="str">
            <v>AB11</v>
          </cell>
          <cell r="N1674" t="str">
            <v>Farmaceutici: Ossigeno e gas medicali SENZA AIC</v>
          </cell>
          <cell r="O1674">
            <v>0</v>
          </cell>
          <cell r="P1674">
            <v>0</v>
          </cell>
        </row>
        <row r="1675">
          <cell r="M1675" t="str">
            <v>AB11</v>
          </cell>
          <cell r="N1675" t="str">
            <v>Emoderivati</v>
          </cell>
          <cell r="O1675">
            <v>0</v>
          </cell>
          <cell r="P1675">
            <v>0</v>
          </cell>
        </row>
        <row r="1676">
          <cell r="M1676" t="str">
            <v>AB11</v>
          </cell>
          <cell r="N1676" t="str">
            <v>Emoderivati da Privati [SOLAMENTE OVE GESTITI NELL'AMBITO DEL CONSORZIO INTERREGIONALE]</v>
          </cell>
          <cell r="O1676">
            <v>0</v>
          </cell>
          <cell r="P1676">
            <v>0</v>
          </cell>
        </row>
        <row r="1677">
          <cell r="M1677" t="str">
            <v>AB11</v>
          </cell>
          <cell r="N1677" t="str">
            <v>Emoderivati (Doppio Canale ex Nota CUF 37)</v>
          </cell>
          <cell r="O1677">
            <v>0</v>
          </cell>
          <cell r="P1677">
            <v>0</v>
          </cell>
        </row>
        <row r="1678">
          <cell r="M1678" t="str">
            <v>AB11</v>
          </cell>
          <cell r="N1678" t="str">
            <v>Emoderivati da Asl/Ao/Fondazioni della Regione  [ESCLUSI EMODERIVATI GESTITI VIA CONSORZIO INTERREGIONALE]</v>
          </cell>
          <cell r="O1678">
            <v>0</v>
          </cell>
          <cell r="P1678">
            <v>0</v>
          </cell>
        </row>
        <row r="1679">
          <cell r="M1679" t="str">
            <v>AB11</v>
          </cell>
          <cell r="N1679" t="str">
            <v>Emoderivati da Asl/Ao/Fondazioni della Regione [SOLAMENTE OVE GESTITI NELL'AMBITO DEL CONSORZIO INTERREGIONALE]</v>
          </cell>
          <cell r="O1679">
            <v>0</v>
          </cell>
          <cell r="P1679">
            <v>0</v>
          </cell>
        </row>
        <row r="1680">
          <cell r="M1680" t="str">
            <v>AB11</v>
          </cell>
          <cell r="N1680" t="str">
            <v>Emoderivati da Az. Pubbliche ExtraRegione [SOLAMENTE OVE GESTITI NELL'AMBITO DEL CONSORZIO INTERREGIONALE]</v>
          </cell>
          <cell r="O1680">
            <v>0</v>
          </cell>
          <cell r="P1680">
            <v>0</v>
          </cell>
        </row>
        <row r="1681">
          <cell r="M1681" t="str">
            <v>AB11</v>
          </cell>
          <cell r="N1681" t="str">
            <v>Emoderivati (Doppio Canale ex Nota CUF 37) da Asl/Ao/Fondazioni della Regione</v>
          </cell>
          <cell r="O1681">
            <v>0</v>
          </cell>
          <cell r="P1681">
            <v>0</v>
          </cell>
        </row>
        <row r="1682">
          <cell r="M1682" t="str">
            <v>AB11</v>
          </cell>
          <cell r="N1682" t="str">
            <v>Emoderivati di produzione regionale</v>
          </cell>
          <cell r="O1682">
            <v>0</v>
          </cell>
          <cell r="P1682">
            <v>0</v>
          </cell>
        </row>
        <row r="1683">
          <cell r="M1683" t="str">
            <v>AB11</v>
          </cell>
          <cell r="N1683" t="str">
            <v>Prodotti dietetici</v>
          </cell>
          <cell r="O1683">
            <v>0</v>
          </cell>
          <cell r="P1683">
            <v>0</v>
          </cell>
        </row>
        <row r="1684">
          <cell r="M1684" t="str">
            <v>AB11</v>
          </cell>
          <cell r="N1684" t="str">
            <v>Dispositivi medico diagnostici in vitro: Materiali diagnostici  - Cnd: W</v>
          </cell>
          <cell r="O1684">
            <v>0</v>
          </cell>
          <cell r="P1684">
            <v>0</v>
          </cell>
        </row>
        <row r="1685">
          <cell r="M1685" t="str">
            <v>AB11</v>
          </cell>
          <cell r="N1685" t="str">
            <v>Dispositivi medici: Materiali diagnostici (materiale per apparecchiature sanitare e relativi componenti.) Cnd: Z</v>
          </cell>
          <cell r="O1685">
            <v>0</v>
          </cell>
          <cell r="P1685">
            <v>0</v>
          </cell>
        </row>
        <row r="1686">
          <cell r="M1686" t="str">
            <v>AB11</v>
          </cell>
          <cell r="N1686" t="str">
            <v>Prodotti chimici: Materiali diagnostici (senza Cnd)</v>
          </cell>
          <cell r="O1686">
            <v>0</v>
          </cell>
          <cell r="P1686">
            <v>0</v>
          </cell>
        </row>
        <row r="1687">
          <cell r="M1687" t="str">
            <v>AB11</v>
          </cell>
          <cell r="N1687" t="str">
            <v>Dispositivi medici: Presidi chirurgici e materiali sanitari - Cnd: A; B; D; G; H; K; L; M; N; Q; R; S; T[Ao-Irccs tutto; Asl escluso T04]; U; V; Y[solo Ao-Irccs]</v>
          </cell>
          <cell r="O1687">
            <v>0</v>
          </cell>
          <cell r="P1687">
            <v>0</v>
          </cell>
        </row>
        <row r="1688">
          <cell r="M1688" t="str">
            <v>AB11</v>
          </cell>
          <cell r="N1688" t="str">
            <v>Dispositivi per appar. Cardiocircolatorio Cnd: C</v>
          </cell>
          <cell r="O1688">
            <v>0</v>
          </cell>
          <cell r="P1688">
            <v>0</v>
          </cell>
        </row>
        <row r="1689">
          <cell r="M1689" t="str">
            <v>AB11</v>
          </cell>
          <cell r="N1689" t="str">
            <v>Dispositivi medici con repertorio e senza CND (tipo 2, kit)</v>
          </cell>
          <cell r="O1689">
            <v>0</v>
          </cell>
          <cell r="P1689">
            <v>0</v>
          </cell>
        </row>
        <row r="1690">
          <cell r="M1690" t="str">
            <v>AB11</v>
          </cell>
          <cell r="N1690" t="str">
            <v>Dispositivi medici non registrati in Italia (senza repertorio e con CND assimilabile)</v>
          </cell>
          <cell r="O1690">
            <v>0</v>
          </cell>
          <cell r="P1690">
            <v>0</v>
          </cell>
        </row>
        <row r="1691">
          <cell r="M1691" t="str">
            <v>AB11</v>
          </cell>
          <cell r="N1691" t="str">
            <v>Materiale chirurgico e prodotti per uso veterinario</v>
          </cell>
          <cell r="O1691">
            <v>0</v>
          </cell>
          <cell r="P1691">
            <v>0</v>
          </cell>
        </row>
        <row r="1692">
          <cell r="M1692" t="str">
            <v>AB11</v>
          </cell>
          <cell r="N1692" t="str">
            <v>Materiali protesici (c.d. protesica "Maggiore") [compilazione ASL] - Cnd: Y</v>
          </cell>
          <cell r="O1692">
            <v>0</v>
          </cell>
          <cell r="P1692">
            <v>0</v>
          </cell>
        </row>
        <row r="1693">
          <cell r="M1693" t="str">
            <v>AB11</v>
          </cell>
          <cell r="N1693" t="str">
            <v>Materiali protesici (c.d. protesica "Minore") [compilazione ASL] - Cnd: T04</v>
          </cell>
          <cell r="O1693">
            <v>0</v>
          </cell>
          <cell r="P1693">
            <v>0</v>
          </cell>
        </row>
        <row r="1694">
          <cell r="M1694" t="str">
            <v>AB11</v>
          </cell>
          <cell r="N1694" t="str">
            <v>Dispositivi medici impiantabili attivi: Materiali protesici (endoprotesi)   [compilazione AO-Irccs] - Cnd: J</v>
          </cell>
          <cell r="O1694">
            <v>0</v>
          </cell>
          <cell r="P1694">
            <v>0</v>
          </cell>
        </row>
        <row r="1695">
          <cell r="M1695" t="str">
            <v>AB11</v>
          </cell>
          <cell r="N1695" t="str">
            <v>Dispositivi medici: Materiali protesici (endoprotesi non attive) [compilazione AO-Irccs] - Cnd: P</v>
          </cell>
          <cell r="O1695">
            <v>0</v>
          </cell>
          <cell r="P1695">
            <v>0</v>
          </cell>
        </row>
        <row r="1696">
          <cell r="M1696" t="str">
            <v>AB11</v>
          </cell>
          <cell r="N1696" t="str">
            <v>Dispositivi medici: Materiali per emodialisi - Cnd: F</v>
          </cell>
          <cell r="O1696">
            <v>0</v>
          </cell>
          <cell r="P1696">
            <v>0</v>
          </cell>
        </row>
        <row r="1697">
          <cell r="M1697" t="str">
            <v>AB11</v>
          </cell>
          <cell r="N1697" t="str">
            <v>Materiali per la profilassi igienico-sanitari: sieri</v>
          </cell>
          <cell r="O1697">
            <v>0</v>
          </cell>
          <cell r="P1697">
            <v>0</v>
          </cell>
        </row>
        <row r="1698">
          <cell r="M1698" t="str">
            <v>AB11</v>
          </cell>
          <cell r="N1698" t="str">
            <v>Materiali per la profilassi igienico-sanitari: vaccini</v>
          </cell>
          <cell r="O1698">
            <v>0</v>
          </cell>
          <cell r="P1698">
            <v>0</v>
          </cell>
        </row>
        <row r="1699">
          <cell r="M1699" t="str">
            <v>AB11</v>
          </cell>
          <cell r="N1699" t="str">
            <v>Prodotti farmaceutici per uso veterinario</v>
          </cell>
          <cell r="O1699">
            <v>0</v>
          </cell>
          <cell r="P1699">
            <v>0</v>
          </cell>
        </row>
        <row r="1700">
          <cell r="M1700" t="str">
            <v>AB11</v>
          </cell>
          <cell r="N1700" t="str">
            <v>Sangue ed emocomponenti</v>
          </cell>
          <cell r="O1700">
            <v>0</v>
          </cell>
          <cell r="P1700">
            <v>0</v>
          </cell>
        </row>
        <row r="1701">
          <cell r="M1701" t="str">
            <v>AB11</v>
          </cell>
          <cell r="N1701" t="str">
            <v>Sangue ed emocomponenti acquistati Extraregione</v>
          </cell>
          <cell r="O1701">
            <v>0</v>
          </cell>
          <cell r="P1701">
            <v>0</v>
          </cell>
        </row>
        <row r="1702">
          <cell r="M1702" t="str">
            <v>AB11</v>
          </cell>
          <cell r="N1702" t="str">
            <v>Sangue ed emocomponenti da Asl/Ao/Fondazioni della Regione</v>
          </cell>
          <cell r="O1702">
            <v>0</v>
          </cell>
          <cell r="P1702">
            <v>0</v>
          </cell>
        </row>
        <row r="1703">
          <cell r="M1703" t="str">
            <v>AB11</v>
          </cell>
          <cell r="N1703" t="str">
            <v>Altri beni e prodotti sanitari (PRODOTTI SENZA REPERTORIO E/O CND)</v>
          </cell>
          <cell r="O1703">
            <v>0</v>
          </cell>
          <cell r="P1703">
            <v>0</v>
          </cell>
        </row>
        <row r="1704">
          <cell r="M1704" t="str">
            <v>AB11</v>
          </cell>
          <cell r="N1704" t="str">
            <v>Altri beni e prodotti sanitari (escluso Specialità medicinali, ossigeno, emoderivati e sangue) da Asl/Ao/Fondazioni della Regione</v>
          </cell>
          <cell r="O1704">
            <v>0</v>
          </cell>
          <cell r="P1704">
            <v>0</v>
          </cell>
        </row>
        <row r="1705">
          <cell r="M1705" t="str">
            <v>AB13</v>
          </cell>
          <cell r="N1705" t="str">
            <v>B.I.1.i) Acconti su forniture materiale sanitario</v>
          </cell>
          <cell r="O1705">
            <v>0</v>
          </cell>
          <cell r="P1705">
            <v>0</v>
          </cell>
        </row>
        <row r="1706">
          <cell r="N1706" t="str">
            <v>B.I.2 Rimanenze di materiale non sanitario</v>
          </cell>
          <cell r="O1706">
            <v>0</v>
          </cell>
          <cell r="P1706">
            <v>0</v>
          </cell>
        </row>
        <row r="1707">
          <cell r="M1707" t="str">
            <v>AB12</v>
          </cell>
          <cell r="N1707" t="str">
            <v>Prodotti alimentari</v>
          </cell>
          <cell r="O1707">
            <v>0</v>
          </cell>
          <cell r="P1707">
            <v>0</v>
          </cell>
        </row>
        <row r="1708">
          <cell r="M1708" t="str">
            <v>AB12</v>
          </cell>
          <cell r="N1708" t="str">
            <v>Materiale di guardaroba, di pulizia e di convivenza in genere</v>
          </cell>
          <cell r="O1708">
            <v>0</v>
          </cell>
          <cell r="P1708">
            <v>0</v>
          </cell>
        </row>
        <row r="1709">
          <cell r="M1709" t="str">
            <v>AB12</v>
          </cell>
          <cell r="N1709" t="str">
            <v>Carburanti e lubrificanti</v>
          </cell>
          <cell r="O1709">
            <v>0</v>
          </cell>
          <cell r="P1709">
            <v>0</v>
          </cell>
        </row>
        <row r="1710">
          <cell r="M1710" t="str">
            <v>AB12</v>
          </cell>
          <cell r="N1710" t="str">
            <v>Combustibili</v>
          </cell>
          <cell r="O1710">
            <v>0</v>
          </cell>
          <cell r="P1710">
            <v>0</v>
          </cell>
        </row>
        <row r="1711">
          <cell r="M1711" t="str">
            <v>AB12</v>
          </cell>
          <cell r="N1711" t="str">
            <v>Cancelleria e stampati</v>
          </cell>
          <cell r="O1711">
            <v>0</v>
          </cell>
          <cell r="P1711">
            <v>0</v>
          </cell>
        </row>
        <row r="1712">
          <cell r="M1712" t="str">
            <v>AB12</v>
          </cell>
          <cell r="N1712" t="str">
            <v>Supporti informatici e materiale per EDP</v>
          </cell>
          <cell r="O1712">
            <v>0</v>
          </cell>
          <cell r="P1712">
            <v>0</v>
          </cell>
        </row>
        <row r="1713">
          <cell r="M1713" t="str">
            <v>AB12</v>
          </cell>
          <cell r="N1713" t="str">
            <v>Materiale per manutenzioni e riparazioni immobili</v>
          </cell>
          <cell r="O1713">
            <v>0</v>
          </cell>
          <cell r="P1713">
            <v>0</v>
          </cell>
        </row>
        <row r="1714">
          <cell r="M1714" t="str">
            <v>AB12</v>
          </cell>
          <cell r="N1714" t="str">
            <v>Materiale per manutenzioni e riparazioni mobili e macchine</v>
          </cell>
          <cell r="O1714">
            <v>0</v>
          </cell>
          <cell r="P1714">
            <v>0</v>
          </cell>
        </row>
        <row r="1715">
          <cell r="M1715" t="str">
            <v>AB12</v>
          </cell>
          <cell r="N1715" t="str">
            <v>Materiale per manutenzioni e riparazioni attrezzature tecnico scientifico sanitarie</v>
          </cell>
          <cell r="O1715">
            <v>0</v>
          </cell>
          <cell r="P1715">
            <v>0</v>
          </cell>
        </row>
        <row r="1716">
          <cell r="M1716" t="str">
            <v>AB12</v>
          </cell>
          <cell r="N1716" t="str">
            <v>Materiale per manutenzioni e riparazioni attrezzature tecnico economali</v>
          </cell>
          <cell r="O1716">
            <v>0</v>
          </cell>
          <cell r="P1716">
            <v>0</v>
          </cell>
        </row>
        <row r="1717">
          <cell r="M1717" t="str">
            <v>AB12</v>
          </cell>
          <cell r="N1717" t="str">
            <v>Materiale per manutenzioni e riparazioni automezzi (sanitari e non)</v>
          </cell>
          <cell r="O1717">
            <v>0</v>
          </cell>
          <cell r="P1717">
            <v>0</v>
          </cell>
        </row>
        <row r="1718">
          <cell r="M1718" t="str">
            <v>AB12</v>
          </cell>
          <cell r="N1718" t="str">
            <v>Materiale per manutenzioni e riparazioni - Altro</v>
          </cell>
          <cell r="O1718">
            <v>0</v>
          </cell>
          <cell r="P1718">
            <v>0</v>
          </cell>
        </row>
        <row r="1719">
          <cell r="M1719" t="str">
            <v>AB12</v>
          </cell>
          <cell r="N1719" t="str">
            <v>Altri beni non sanitari </v>
          </cell>
          <cell r="O1719">
            <v>0</v>
          </cell>
          <cell r="P1719">
            <v>0</v>
          </cell>
        </row>
        <row r="1720">
          <cell r="M1720" t="str">
            <v>AB12</v>
          </cell>
          <cell r="N1720" t="str">
            <v>Altri beni non sanitari da Asl/AO della Regione</v>
          </cell>
          <cell r="O1720">
            <v>0</v>
          </cell>
          <cell r="P1720">
            <v>0</v>
          </cell>
        </row>
        <row r="1721">
          <cell r="M1721" t="str">
            <v>AB14</v>
          </cell>
          <cell r="N1721" t="str">
            <v>B.I.2.g) Acconti su forniture materiale non sanitario</v>
          </cell>
          <cell r="O1721">
            <v>0</v>
          </cell>
          <cell r="P1721">
            <v>0</v>
          </cell>
        </row>
        <row r="1722">
          <cell r="N1722" t="str">
            <v>B.II. Crediti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N1723" t="str">
            <v>B.II.1)  Crediti v/Stato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</row>
        <row r="1724">
          <cell r="M1724" t="str">
            <v>AB21a1</v>
          </cell>
          <cell r="N1724" t="str">
            <v>B.II.1.a)  Crediti v/Stato per spesa corrente - Integrazione a norma del D.L.vo 56/2000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</row>
        <row r="1725">
          <cell r="M1725" t="str">
            <v>AB21a1</v>
          </cell>
          <cell r="N1725" t="str">
            <v>B.II.1.b)  Crediti v/Stato per spesa corrente - FSN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N1726" t="str">
            <v>B.II.1.c)  Crediti v/Stato per mobilità attiva extraregionale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</row>
        <row r="1727">
          <cell r="M1727" t="str">
            <v>AB21a2</v>
          </cell>
          <cell r="N1727" t="str">
            <v>B.II.1.c.1)  Crediti v/Stato per mobilità attiva extraregionale pubblica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</row>
        <row r="1728">
          <cell r="M1728" t="str">
            <v>AB21a2</v>
          </cell>
          <cell r="N1728" t="str">
            <v>B.II.1.c.2)  Crediti v/Stato per mobilità attiva extraregionale privata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</row>
        <row r="1729">
          <cell r="M1729" t="str">
            <v>AB21a2</v>
          </cell>
          <cell r="N1729" t="str">
            <v>B.II.1.d)  Crediti v/Stato per mobilità attiva internazionale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M1730" t="str">
            <v>AB21a1</v>
          </cell>
          <cell r="N1730" t="str">
            <v>B.II.1.e)  Crediti v/Stato per acconto quota fabbisogno sanitario regionale standard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M1731" t="str">
            <v>AB21a1</v>
          </cell>
          <cell r="N1731" t="str">
            <v>B.II.1.f)  Crediti v/Stato per finanziamento sanitario aggiuntivo corrente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</row>
        <row r="1732">
          <cell r="M1732" t="str">
            <v>AB21a1</v>
          </cell>
          <cell r="N1732" t="str">
            <v>B.II.1.g)   Crediti v/Stato per spesa corrente - altro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M1733" t="str">
            <v>AB21b</v>
          </cell>
          <cell r="N1733" t="str">
            <v>B.II.1.h)  Crediti v/Stato per finanziamenti per investimenti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N1734" t="str">
            <v>B.II.1.i)  Crediti v/Stato per ricerca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</row>
        <row r="1735">
          <cell r="M1735" t="str">
            <v>AB21c1</v>
          </cell>
          <cell r="N1735" t="str">
            <v>B.II.1.i.1)  Crediti v/Stato per ricerca corrente - Ministero della Salute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M1736" t="str">
            <v>AB21c2</v>
          </cell>
          <cell r="N1736" t="str">
            <v>B.II.1.i.2)  Crediti v/Stato per ricerca finalizzata - Ministero della Salute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</row>
        <row r="1737">
          <cell r="M1737" t="str">
            <v>AB21c3</v>
          </cell>
          <cell r="N1737" t="str">
            <v>B.II.1.i.3)  Crediti v/Stato per ricerca - altre Amministrazioni centrali 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</row>
        <row r="1738">
          <cell r="M1738" t="str">
            <v>AB21c4</v>
          </cell>
          <cell r="N1738" t="str">
            <v>B.II.1.i.4)  Crediti v/Stato per ricerca - finanziamenti per investimenti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</row>
        <row r="1739">
          <cell r="M1739" t="str">
            <v>AB21d</v>
          </cell>
          <cell r="N1739" t="str">
            <v>B.II.1.l)  Crediti v/prefetture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</row>
        <row r="1740">
          <cell r="N1740" t="str">
            <v>B.II.2)  Crediti v/Regione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</row>
        <row r="1741">
          <cell r="N1741" t="str">
            <v>B.II.2.a)  Crediti v/Regione o Provincia Autonoma per spesa corrente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</row>
        <row r="1742">
          <cell r="M1742" t="str">
            <v>AB22a1a</v>
          </cell>
          <cell r="N1742" t="str">
            <v>B.II.2.a.1)  Crediti v/Regione o Provincia Autonoma per spesa corrente - IRAP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</row>
        <row r="1743">
          <cell r="M1743" t="str">
            <v>AB22a1a</v>
          </cell>
          <cell r="N1743" t="str">
            <v>B.II.2.a.2)  Crediti v/Regione o Provincia Autonoma per spesa corrente - Addizionale IRPEF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</row>
        <row r="1744">
          <cell r="N1744" t="str">
            <v>B.II.2.a.3)  Crediti v/Regione o Provincia Autonoma per quota FSR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</row>
        <row r="1745">
          <cell r="M1745" t="str">
            <v>AB22a1a</v>
          </cell>
          <cell r="N1745" t="str">
            <v>B.II.2.a.3.1) Crediti da Regione per Quota capitaria Sanitaria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</row>
        <row r="1746">
          <cell r="M1746" t="str">
            <v>AB22a1a</v>
          </cell>
          <cell r="N1746" t="str">
            <v>B.II.2.a.3.2) Crediti da Regione per Quota capitaria A.S.S.I.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M1747" t="str">
            <v>AB22a1a</v>
          </cell>
          <cell r="N1747" t="str">
            <v>B.II.2.a.3.3) Crediti da Regione per Funzioni non tariffate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</row>
        <row r="1748">
          <cell r="M1748" t="str">
            <v>AB22a1a</v>
          </cell>
          <cell r="N1748" t="str">
            <v>B.II.2.a.3.4) Crediti da Regione per Obiettivi di PSSR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</row>
        <row r="1749">
          <cell r="M1749" t="str">
            <v>AB22a1a</v>
          </cell>
          <cell r="N1749" t="str">
            <v>B.II.2.a.3.5) Crediti da Regione per Contributi vincolati da FSR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</row>
        <row r="1750">
          <cell r="M1750" t="str">
            <v>AB22a1a</v>
          </cell>
          <cell r="N1750" t="str">
            <v>B.II.2.a.3.6) Crediti da Regione per Contributi vincolati extra FSR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</row>
        <row r="1751">
          <cell r="M1751" t="str">
            <v>AB22a1a</v>
          </cell>
          <cell r="N1751" t="str">
            <v>B.II.2.a.4)  Crediti v/Regione o Provincia Autonoma per mobilità attiva intraregionale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N1752" t="str">
            <v>B.II.2.a.5)  Crediti v/Regione o Provincia Autonoma per mobilità attiva extraregionale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</row>
        <row r="1753">
          <cell r="M1753" t="str">
            <v>AB22a1a</v>
          </cell>
          <cell r="N1753" t="str">
            <v>B.II.2.a.5.1)  Crediti v/Regione o Provincia Autonoma per mobilità attiva extraregionale A.Ospedaliere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M1754" t="str">
            <v>AB22a1a</v>
          </cell>
          <cell r="N1754" t="str">
            <v>B.II.2.a.5.2)  Crediti v/Regione o Provincia Autonoma per mobilità attiva extraregionale Fondazioni (anche pubbliche)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M1755" t="str">
            <v>AB22a1a</v>
          </cell>
          <cell r="N1755" t="str">
            <v>B.II.2.a.5.3)  Crediti v/Regione o Provincia Autonoma per mobilità attiva extraregionale a Privati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</row>
        <row r="1756">
          <cell r="M1756" t="str">
            <v>AB22a1a</v>
          </cell>
          <cell r="N1756" t="str">
            <v>B.II.2.a.6)  Crediti v/Regione o Provincia Autonoma per acconto quota FSR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M1757" t="str">
            <v>AB22a1b</v>
          </cell>
          <cell r="N1757" t="str">
            <v>B.II.2.a.7)  Crediti v/Regione o Provincia Autonoma per finanziamento sanitario aggiuntivo corrente LEA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M1758" t="str">
            <v>AB22a1c</v>
          </cell>
          <cell r="N1758" t="str">
            <v>B.II.2.a.8)  Crediti v/Regione o Provincia Autonoma per finanziamento sanitario aggiuntivo corrente extra LEA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</row>
        <row r="1759">
          <cell r="M1759" t="str">
            <v>AB22a1d</v>
          </cell>
          <cell r="N1759" t="str">
            <v>B.II.2.a.9)  Crediti v/Regione o Provincia Autonoma per spesa corrente - altro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M1760" t="str">
            <v>AB22a2</v>
          </cell>
          <cell r="N1760" t="str">
            <v>B.II.2.a.10)  Crediti v/Regione o Provincia Autonoma per ricerca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N1761" t="str">
            <v>B.II.2.b) Crediti v/Regione o Provincia Autonoma per versamenti a patrimonio netto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M1762" t="str">
            <v>AB22b1</v>
          </cell>
          <cell r="N1762" t="str">
            <v>B.II.2.b.1) Crediti v/Regione o Provincia Autonoma per finanziamenti per investimenti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</row>
        <row r="1763">
          <cell r="M1763" t="str">
            <v>AB22b2</v>
          </cell>
          <cell r="N1763" t="str">
            <v>B.II.2.b.2) Crediti v/Regione o Provincia Autonoma per incremento fondo dotazione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M1764" t="str">
            <v>AB22b3</v>
          </cell>
          <cell r="N1764" t="str">
            <v>B.II.2.b.3) Crediti v/Regione o Provincia Autonoma per ripiano perdite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</row>
        <row r="1765">
          <cell r="M1765" t="str">
            <v>AB22b3</v>
          </cell>
          <cell r="N1765" t="str">
            <v>B.II.2.b.4) Crediti v/Regione per copertura debiti al 31/12/2005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M1766" t="str">
            <v>AB22b4</v>
          </cell>
          <cell r="N1766" t="str">
            <v>B.II.2.b.5) Crediti v/Regione o Provincia Autonoma per ricostituzione risorse da investimenti es. precedenti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M1767" t="str">
            <v>AB23</v>
          </cell>
          <cell r="N1767" t="str">
            <v>B.II.3)  Crediti v/Comuni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</row>
        <row r="1768">
          <cell r="N1768" t="str">
            <v>B.II.4) Crediti v/Aziende sanitarie pubbliche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</row>
        <row r="1769">
          <cell r="N1769" t="str">
            <v>B.II.4.a) Crediti v/Aziende sanitarie pubbliche della Regione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</row>
        <row r="1770">
          <cell r="N1770" t="str">
            <v>B.II.4.a.1) Crediti v/Aziende sanitarie pubbliche della Regione - per mobilità in compensazione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</row>
        <row r="1771">
          <cell r="M1771" t="str">
            <v>AB24a3</v>
          </cell>
          <cell r="N1771" t="str">
            <v>Crediti da Aziende Sanitarie Locali della Regione per mobilità intraregionale in compensazione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</row>
        <row r="1772">
          <cell r="M1772" t="str">
            <v>AB24a3</v>
          </cell>
          <cell r="N1772" t="str">
            <v>Crediti da Agenzie Tutela Salute della Regione per mobilità intraregionale in compensazione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</row>
        <row r="1773">
          <cell r="N1773" t="str">
            <v>B.II.4.a.2) Crediti v/Aziende sanitarie pubbliche della Regione - per mobilità non in compensazione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</row>
        <row r="1774">
          <cell r="M1774" t="str">
            <v>AB24a3</v>
          </cell>
          <cell r="N1774" t="str">
            <v>Crediti da Aziende Sanitarie Locali della Regione per mobilità non in compensazione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</row>
        <row r="1775">
          <cell r="M1775" t="str">
            <v>AB24a3</v>
          </cell>
          <cell r="N1775" t="str">
            <v>Crediti da Agenzie Tutela Salute della Regione per mobilità non in compensazione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</row>
        <row r="1776">
          <cell r="N1776" t="str">
            <v>B.II.4.a.3) Crediti v/Aziende sanitarie pubbliche della Regione - per altre prestazioni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</row>
        <row r="1777">
          <cell r="M1777" t="str">
            <v>AB24a3</v>
          </cell>
          <cell r="N1777" t="str">
            <v>Crediti da Aziende Sanitarie Locali della Regione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</row>
        <row r="1778">
          <cell r="M1778" t="str">
            <v>AB24a3</v>
          </cell>
          <cell r="N1778" t="str">
            <v>Crediti da Agenzie Tutela Salute della Regione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</row>
        <row r="1779">
          <cell r="M1779" t="str">
            <v>AB24a3</v>
          </cell>
          <cell r="N1779" t="str">
            <v>Crediti da Aziende Ospedaliere della Regione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</row>
        <row r="1780">
          <cell r="M1780" t="str">
            <v>AB24a3</v>
          </cell>
          <cell r="N1780" t="str">
            <v>Crediti da Aziende Socio-Sanitarie Territoriali della Regione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</row>
        <row r="1781">
          <cell r="M1781" t="str">
            <v>AB24a3</v>
          </cell>
          <cell r="N1781" t="str">
            <v>Crediti da IRCCS e Fondazioni di diritto pubblico della Regione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</row>
        <row r="1782">
          <cell r="M1782" t="str">
            <v>AB24a1</v>
          </cell>
          <cell r="N1782" t="str">
            <v>B.II.4.a.4) Crediti v/ ATS per operazioni di conferimento/scorporo LR23/2015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</row>
        <row r="1783">
          <cell r="M1783" t="str">
            <v>AB24a2</v>
          </cell>
          <cell r="N1783" t="str">
            <v>B.II.4.a.5) Crediti v/ ASST per operazioni di conferimento/scorporo LR23/2015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</row>
        <row r="1784">
          <cell r="M1784" t="str">
            <v>AB24a3</v>
          </cell>
          <cell r="N1784" t="str">
            <v>B.II.4.b) Acconto quota FSR da distribuire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</row>
        <row r="1785">
          <cell r="M1785" t="str">
            <v>AB24b</v>
          </cell>
          <cell r="N1785" t="str">
            <v>B.II.4.c) Crediti v/Aziende sanitarie pubbliche Extraregione per Mobilità Attiva non in compensazione / Altre prestazioni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</row>
        <row r="1786">
          <cell r="M1786" t="str">
            <v>AB25</v>
          </cell>
          <cell r="N1786" t="str">
            <v>B.II.5) Crediti v/Società partecipate e/o enti dipendenti dalla Regione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</row>
        <row r="1787">
          <cell r="N1787" t="str">
            <v>B.II.5.a) Crediti v/Enti Regionali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</row>
        <row r="1788">
          <cell r="N1788" t="str">
            <v>Crediti v/Arpa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</row>
        <row r="1789">
          <cell r="N1789" t="str">
            <v>Crediti v/Altri enti regionali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</row>
        <row r="1790">
          <cell r="N1790" t="str">
            <v>B.II.5.b) Crediti v/sperimentazioni gestionali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</row>
        <row r="1791">
          <cell r="N1791" t="str">
            <v>B.II.5.c) Crediti v/società controllate e collegate (partecipate)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</row>
        <row r="1792">
          <cell r="M1792" t="str">
            <v>AB26</v>
          </cell>
          <cell r="N1792" t="str">
            <v>B.II.6)  Crediti v/Erario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</row>
        <row r="1793">
          <cell r="N1793" t="str">
            <v>B.II.7) Crediti v/Altri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</row>
        <row r="1794">
          <cell r="M1794" t="str">
            <v>AB27</v>
          </cell>
          <cell r="N1794" t="str">
            <v>B.II.7.a) Crediti v/clienti privati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</row>
        <row r="1795">
          <cell r="M1795" t="str">
            <v>AB27</v>
          </cell>
          <cell r="N1795" t="str">
            <v>B.II.7.b) Crediti v/gestioni liquidatorie / stralcio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</row>
        <row r="1796">
          <cell r="M1796" t="str">
            <v>AB27</v>
          </cell>
          <cell r="N1796" t="str">
            <v>B.II.7.c) Crediti v/altri soggetti pubblici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</row>
        <row r="1797">
          <cell r="M1797" t="str">
            <v>AB27</v>
          </cell>
          <cell r="N1797" t="str">
            <v>B.II.7.d) Crediti v/altri soggetti pubblici per ricerca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</row>
        <row r="1798">
          <cell r="N1798" t="str">
            <v>B.II.7.e) Altri crediti diversi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</row>
        <row r="1799">
          <cell r="M1799" t="str">
            <v>AB27</v>
          </cell>
          <cell r="N1799" t="str">
            <v>B.II.7.e.1) Altri crediti diversi - V/Terzi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</row>
        <row r="1800">
          <cell r="N1800" t="str">
            <v>Crediti v/clienti privati per anticipi mobilità attiva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</row>
        <row r="1801">
          <cell r="N1801" t="str">
            <v>Altri Crediti diversi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</row>
        <row r="1802">
          <cell r="N1802" t="str">
            <v>B.II.7.e.2) Altri crediti diversi - V/Gestioni interne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</row>
        <row r="1803">
          <cell r="N1803" t="str">
            <v>Crediti da Bilancio Sanitario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</row>
        <row r="1804">
          <cell r="N1804" t="str">
            <v>Crediti da Bilancio A.S.S.I.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</row>
        <row r="1805">
          <cell r="N1805" t="str">
            <v>Crediti da Bilancio Sociale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</row>
        <row r="1806">
          <cell r="N1806" t="str">
            <v>Crediti da Bilancio Ricerca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</row>
        <row r="1807">
          <cell r="N1807" t="str">
            <v>B.III.  Attività finanziarie che non costituiscono immobilizzazioni</v>
          </cell>
          <cell r="O1807">
            <v>0</v>
          </cell>
          <cell r="P1807">
            <v>0</v>
          </cell>
        </row>
        <row r="1808">
          <cell r="M1808" t="str">
            <v>AB31</v>
          </cell>
          <cell r="N1808" t="str">
            <v>Partecipazioni in imprese controllate</v>
          </cell>
          <cell r="O1808">
            <v>0</v>
          </cell>
          <cell r="P1808">
            <v>0</v>
          </cell>
        </row>
        <row r="1809">
          <cell r="M1809" t="str">
            <v>AB31</v>
          </cell>
          <cell r="N1809" t="str">
            <v>Partecipazioni in imprese collegate</v>
          </cell>
          <cell r="O1809">
            <v>0</v>
          </cell>
          <cell r="P1809">
            <v>0</v>
          </cell>
        </row>
        <row r="1810">
          <cell r="M1810" t="str">
            <v>AB31</v>
          </cell>
          <cell r="N1810" t="str">
            <v>Partecipazioni in altre imprese</v>
          </cell>
          <cell r="O1810">
            <v>0</v>
          </cell>
          <cell r="P1810">
            <v>0</v>
          </cell>
        </row>
        <row r="1811">
          <cell r="M1811" t="str">
            <v>AB32</v>
          </cell>
          <cell r="N1811" t="str">
            <v>Altri titoli (diversi dalle partecipazioni)</v>
          </cell>
          <cell r="O1811">
            <v>0</v>
          </cell>
          <cell r="P1811">
            <v>0</v>
          </cell>
        </row>
        <row r="1812">
          <cell r="N1812" t="str">
            <v>B.IV. Disponibilità liquide</v>
          </cell>
          <cell r="O1812">
            <v>0</v>
          </cell>
          <cell r="P1812">
            <v>0</v>
          </cell>
        </row>
        <row r="1813">
          <cell r="M1813" t="str">
            <v>AB41</v>
          </cell>
          <cell r="N1813" t="str">
            <v>Cassa</v>
          </cell>
          <cell r="O1813">
            <v>0</v>
          </cell>
          <cell r="P1813">
            <v>0</v>
          </cell>
        </row>
        <row r="1814">
          <cell r="M1814" t="str">
            <v>AB42</v>
          </cell>
          <cell r="N1814" t="str">
            <v>Istituto tesoriere</v>
          </cell>
          <cell r="O1814">
            <v>0</v>
          </cell>
          <cell r="P1814">
            <v>0</v>
          </cell>
        </row>
        <row r="1815">
          <cell r="M1815" t="str">
            <v>AB43</v>
          </cell>
          <cell r="N1815" t="str">
            <v>Tesoreria Unica</v>
          </cell>
          <cell r="O1815">
            <v>0</v>
          </cell>
          <cell r="P1815">
            <v>0</v>
          </cell>
        </row>
        <row r="1816">
          <cell r="M1816" t="str">
            <v>AB44</v>
          </cell>
          <cell r="N1816" t="str">
            <v>Conto corrente postale</v>
          </cell>
          <cell r="O1816">
            <v>0</v>
          </cell>
          <cell r="P1816">
            <v>0</v>
          </cell>
        </row>
        <row r="1817">
          <cell r="N1817" t="str">
            <v>C) RATEI E RISCONTI ATTIVI</v>
          </cell>
          <cell r="O1817">
            <v>0</v>
          </cell>
          <cell r="P1817">
            <v>0</v>
          </cell>
        </row>
        <row r="1818">
          <cell r="M1818" t="str">
            <v>AC1</v>
          </cell>
          <cell r="N1818" t="str">
            <v>C.I Ratei attivi</v>
          </cell>
          <cell r="O1818">
            <v>0</v>
          </cell>
          <cell r="P1818">
            <v>0</v>
          </cell>
        </row>
        <row r="1819">
          <cell r="N1819" t="str">
            <v>C.I.1) Ratei attivi v/terzi</v>
          </cell>
          <cell r="O1819">
            <v>0</v>
          </cell>
          <cell r="P1819">
            <v>0</v>
          </cell>
        </row>
        <row r="1820">
          <cell r="N1820" t="str">
            <v>C.I.2) Ratei attivi v/Aziende sanitarie pubbliche della Regione</v>
          </cell>
          <cell r="O1820">
            <v>0</v>
          </cell>
          <cell r="P1820">
            <v>0</v>
          </cell>
        </row>
        <row r="1821">
          <cell r="N1821" t="str">
            <v>Degenze in corso al 31/12</v>
          </cell>
          <cell r="O1821">
            <v>0</v>
          </cell>
          <cell r="P1821">
            <v>0</v>
          </cell>
        </row>
        <row r="1822">
          <cell r="N1822" t="str">
            <v>Ratei attivi verso Asl/Ao/Fondazioni della Regione</v>
          </cell>
          <cell r="O1822">
            <v>0</v>
          </cell>
          <cell r="P1822">
            <v>0</v>
          </cell>
        </row>
        <row r="1823">
          <cell r="N1823" t="str">
            <v>Ratei attivi verso ats/asst/Fondazioni della Regione</v>
          </cell>
          <cell r="O1823">
            <v>0</v>
          </cell>
          <cell r="P1823">
            <v>0</v>
          </cell>
        </row>
        <row r="1824">
          <cell r="M1824" t="str">
            <v>AC2</v>
          </cell>
          <cell r="N1824" t="str">
            <v>C.II Risconti attivi</v>
          </cell>
          <cell r="O1824">
            <v>0</v>
          </cell>
          <cell r="P1824">
            <v>0</v>
          </cell>
        </row>
        <row r="1825">
          <cell r="N1825" t="str">
            <v>C.II.1) Risconti attivi v/terzi</v>
          </cell>
          <cell r="O1825">
            <v>0</v>
          </cell>
          <cell r="P1825">
            <v>0</v>
          </cell>
        </row>
        <row r="1826">
          <cell r="N1826" t="str">
            <v>C.II.2) Risconti attivi v/Aziende sanitarie pubbliche della Regione</v>
          </cell>
          <cell r="O1826">
            <v>0</v>
          </cell>
          <cell r="P1826">
            <v>0</v>
          </cell>
        </row>
        <row r="1827">
          <cell r="N1827" t="str">
            <v>D) CONTI D’ORDINE</v>
          </cell>
          <cell r="O1827">
            <v>0</v>
          </cell>
          <cell r="P1827">
            <v>0</v>
          </cell>
        </row>
        <row r="1828">
          <cell r="M1828" t="str">
            <v>AD1</v>
          </cell>
          <cell r="N1828" t="str">
            <v>D.I) Canoni di leasing ancora da pagare</v>
          </cell>
          <cell r="O1828">
            <v>0</v>
          </cell>
          <cell r="P1828">
            <v>0</v>
          </cell>
        </row>
        <row r="1829">
          <cell r="M1829" t="str">
            <v>AD2</v>
          </cell>
          <cell r="N1829" t="str">
            <v>D.II) Depositi cauzionali</v>
          </cell>
          <cell r="O1829">
            <v>0</v>
          </cell>
          <cell r="P1829">
            <v>0</v>
          </cell>
        </row>
        <row r="1830">
          <cell r="M1830" t="str">
            <v>AD3</v>
          </cell>
          <cell r="N1830" t="str">
            <v>D.III) Beni in comodato</v>
          </cell>
          <cell r="O1830">
            <v>0</v>
          </cell>
          <cell r="P1830">
            <v>0</v>
          </cell>
        </row>
        <row r="1831">
          <cell r="M1831" t="str">
            <v>AD4</v>
          </cell>
          <cell r="N1831" t="str">
            <v>D.IV) Altri conti d'ordine</v>
          </cell>
          <cell r="O1831">
            <v>0</v>
          </cell>
          <cell r="P1831">
            <v>0</v>
          </cell>
        </row>
        <row r="1832">
          <cell r="N1832" t="str">
            <v>Garanzie prestate</v>
          </cell>
          <cell r="O1832">
            <v>0</v>
          </cell>
          <cell r="P1832">
            <v>0</v>
          </cell>
        </row>
        <row r="1833">
          <cell r="N1833" t="str">
            <v>Garanzie prestate: di cui fidejussioni</v>
          </cell>
          <cell r="O1833">
            <v>0</v>
          </cell>
          <cell r="P1833">
            <v>0</v>
          </cell>
        </row>
        <row r="1834">
          <cell r="N1834" t="str">
            <v>Garanzie prestate: di cui avalli</v>
          </cell>
          <cell r="O1834">
            <v>0</v>
          </cell>
          <cell r="P1834">
            <v>0</v>
          </cell>
        </row>
        <row r="1835">
          <cell r="N1835" t="str">
            <v>Garanzie prestate: di cui altre garanzie personali e reali</v>
          </cell>
          <cell r="O1835">
            <v>0</v>
          </cell>
          <cell r="P1835">
            <v>0</v>
          </cell>
        </row>
        <row r="1836">
          <cell r="N1836" t="str">
            <v>Garanzie ricevute</v>
          </cell>
          <cell r="O1836">
            <v>0</v>
          </cell>
          <cell r="P1836">
            <v>0</v>
          </cell>
        </row>
        <row r="1837">
          <cell r="N1837" t="str">
            <v>Garanzie ricevute: di cui fidejussioni</v>
          </cell>
          <cell r="O1837">
            <v>0</v>
          </cell>
          <cell r="P1837">
            <v>0</v>
          </cell>
        </row>
        <row r="1838">
          <cell r="N1838" t="str">
            <v>Garanzie ricevute: di cui avalli</v>
          </cell>
          <cell r="O1838">
            <v>0</v>
          </cell>
          <cell r="P1838">
            <v>0</v>
          </cell>
        </row>
        <row r="1839">
          <cell r="N1839" t="str">
            <v>Garanzie ricevute: di cui altre garanzie personali e reali</v>
          </cell>
          <cell r="O1839">
            <v>0</v>
          </cell>
          <cell r="P1839">
            <v>0</v>
          </cell>
        </row>
        <row r="1840">
          <cell r="N1840" t="str">
            <v>Beni in contenzioso</v>
          </cell>
          <cell r="O1840">
            <v>0</v>
          </cell>
          <cell r="P1840">
            <v>0</v>
          </cell>
        </row>
        <row r="1841">
          <cell r="N1841" t="str">
            <v>Altri impegni assunti</v>
          </cell>
          <cell r="O1841">
            <v>0</v>
          </cell>
          <cell r="P1841">
            <v>0</v>
          </cell>
        </row>
        <row r="1842">
          <cell r="N1842" t="str">
            <v>di cui contratti in service</v>
          </cell>
          <cell r="O1842">
            <v>0</v>
          </cell>
          <cell r="P1842">
            <v>0</v>
          </cell>
        </row>
        <row r="1843">
          <cell r="N1843" t="str">
            <v>di cui conto visione</v>
          </cell>
          <cell r="O1843">
            <v>0</v>
          </cell>
          <cell r="P1843">
            <v>0</v>
          </cell>
        </row>
        <row r="1844">
          <cell r="N1844" t="str">
            <v>di cui impegni contrattuali pluriennali</v>
          </cell>
          <cell r="O1844">
            <v>0</v>
          </cell>
          <cell r="P1844">
            <v>0</v>
          </cell>
        </row>
        <row r="1845">
          <cell r="N1845" t="str">
            <v>di cui altro</v>
          </cell>
          <cell r="O1845">
            <v>0</v>
          </cell>
          <cell r="P1845">
            <v>0</v>
          </cell>
        </row>
        <row r="1846">
          <cell r="N1846" t="str">
            <v>PASSIVITA’.</v>
          </cell>
          <cell r="O1846">
            <v>0</v>
          </cell>
          <cell r="P1846">
            <v>0</v>
          </cell>
        </row>
        <row r="1847">
          <cell r="N1847" t="str">
            <v>A) PATRIMONIO NETTO</v>
          </cell>
          <cell r="O1847">
            <v>0</v>
          </cell>
          <cell r="P1847">
            <v>0</v>
          </cell>
        </row>
        <row r="1848">
          <cell r="M1848" t="str">
            <v>PA1</v>
          </cell>
          <cell r="N1848" t="str">
            <v>A.I) FONDO DI DOTAZIONE</v>
          </cell>
          <cell r="O1848">
            <v>0</v>
          </cell>
          <cell r="P1848">
            <v>0</v>
          </cell>
        </row>
        <row r="1849">
          <cell r="N1849" t="str">
            <v>A.II) FINANZIAMENTI PER INVESTIMENTI</v>
          </cell>
          <cell r="O1849">
            <v>0</v>
          </cell>
          <cell r="P1849">
            <v>0</v>
          </cell>
        </row>
        <row r="1850">
          <cell r="M1850" t="str">
            <v>PA21</v>
          </cell>
          <cell r="N1850" t="str">
            <v>A.II.1) Finanziamenti per beni di prima dotazione</v>
          </cell>
          <cell r="O1850">
            <v>0</v>
          </cell>
          <cell r="P1850">
            <v>0</v>
          </cell>
        </row>
        <row r="1851">
          <cell r="N1851" t="str">
            <v>A.II.2) Finanziamenti da Stato per investimenti</v>
          </cell>
          <cell r="O1851">
            <v>0</v>
          </cell>
          <cell r="P1851">
            <v>0</v>
          </cell>
        </row>
        <row r="1852">
          <cell r="M1852" t="str">
            <v>PA22a</v>
          </cell>
          <cell r="N1852" t="str">
            <v>A.II.2.a) Finanziamenti da Stato per investimenti - ex art. 20 legge 67/88</v>
          </cell>
          <cell r="O1852">
            <v>0</v>
          </cell>
          <cell r="P1852">
            <v>0</v>
          </cell>
        </row>
        <row r="1853">
          <cell r="M1853" t="str">
            <v>PA22b</v>
          </cell>
          <cell r="N1853" t="str">
            <v>A.II.2.b) Finanziamenti da Stato per investimenti - ricerca</v>
          </cell>
          <cell r="O1853">
            <v>0</v>
          </cell>
          <cell r="P1853">
            <v>0</v>
          </cell>
        </row>
        <row r="1854">
          <cell r="M1854" t="str">
            <v>PA22c</v>
          </cell>
          <cell r="N1854" t="str">
            <v>A.II.2.c) Finanziamenti da Stato per investimenti - altro</v>
          </cell>
          <cell r="O1854">
            <v>0</v>
          </cell>
          <cell r="P1854">
            <v>0</v>
          </cell>
        </row>
        <row r="1855">
          <cell r="M1855" t="str">
            <v>PA23</v>
          </cell>
          <cell r="N1855" t="str">
            <v>A.II.3) Finanziamenti da Regione per investimenti</v>
          </cell>
          <cell r="O1855">
            <v>0</v>
          </cell>
          <cell r="P1855">
            <v>0</v>
          </cell>
        </row>
        <row r="1856">
          <cell r="M1856" t="str">
            <v>PA24</v>
          </cell>
          <cell r="N1856" t="str">
            <v>A.II.4) Finanziamenti da altri soggetti pubblici per investimenti</v>
          </cell>
          <cell r="O1856">
            <v>0</v>
          </cell>
          <cell r="P1856">
            <v>0</v>
          </cell>
        </row>
        <row r="1857">
          <cell r="M1857" t="str">
            <v>PA25</v>
          </cell>
          <cell r="N1857" t="str">
            <v>A.II.5) Finanziamenti per investimenti da rettifica contributi in conto esercizio</v>
          </cell>
          <cell r="O1857">
            <v>0</v>
          </cell>
          <cell r="P1857">
            <v>0</v>
          </cell>
        </row>
        <row r="1858">
          <cell r="M1858" t="str">
            <v>PA3</v>
          </cell>
          <cell r="N1858" t="str">
            <v>A.III) RISERVE DA DONAZIONI E LASCITI VINCOLATI AD INVESTIMENTI</v>
          </cell>
          <cell r="O1858">
            <v>0</v>
          </cell>
          <cell r="P1858">
            <v>0</v>
          </cell>
        </row>
        <row r="1859">
          <cell r="M1859" t="str">
            <v>PA4</v>
          </cell>
          <cell r="N1859" t="str">
            <v>A.IV) ALTRE RISERVE</v>
          </cell>
          <cell r="O1859">
            <v>0</v>
          </cell>
          <cell r="P1859">
            <v>0</v>
          </cell>
        </row>
        <row r="1860">
          <cell r="N1860" t="str">
            <v>A.IV.1) Riserve da rivalutazioni</v>
          </cell>
          <cell r="O1860">
            <v>0</v>
          </cell>
          <cell r="P1860">
            <v>0</v>
          </cell>
        </row>
        <row r="1861">
          <cell r="N1861" t="str">
            <v>A.IV.2) Riserve da plusvalenze da reinvestire</v>
          </cell>
          <cell r="O1861">
            <v>0</v>
          </cell>
          <cell r="P1861">
            <v>0</v>
          </cell>
        </row>
        <row r="1862">
          <cell r="N1862" t="str">
            <v>A.IV.3) Contributi da reinvestire</v>
          </cell>
          <cell r="O1862">
            <v>0</v>
          </cell>
          <cell r="P1862">
            <v>0</v>
          </cell>
        </row>
        <row r="1863">
          <cell r="N1863" t="str">
            <v>A.IV.4) Riserve da utili di esercizio destinati ad investimenti</v>
          </cell>
          <cell r="O1863">
            <v>0</v>
          </cell>
          <cell r="P1863">
            <v>0</v>
          </cell>
        </row>
        <row r="1864">
          <cell r="N1864" t="str">
            <v>A.IV.5) Riserve diverse</v>
          </cell>
          <cell r="O1864">
            <v>0</v>
          </cell>
          <cell r="P1864">
            <v>0</v>
          </cell>
        </row>
        <row r="1865">
          <cell r="M1865" t="str">
            <v>PA5</v>
          </cell>
          <cell r="N1865" t="str">
            <v>A.V) CONTRIBUTI PER RIPIANO PERDITE</v>
          </cell>
          <cell r="O1865">
            <v>0</v>
          </cell>
          <cell r="P1865">
            <v>0</v>
          </cell>
        </row>
        <row r="1866">
          <cell r="N1866" t="str">
            <v>A.V.1) Contributi per copertura debiti al 31/12/2005</v>
          </cell>
          <cell r="O1866">
            <v>0</v>
          </cell>
          <cell r="P1866">
            <v>0</v>
          </cell>
        </row>
        <row r="1867">
          <cell r="N1867" t="str">
            <v>A.V.2) Contributi per ricostituzione risorse da investimenti esercizi precedenti</v>
          </cell>
          <cell r="O1867">
            <v>0</v>
          </cell>
          <cell r="P1867">
            <v>0</v>
          </cell>
        </row>
        <row r="1868">
          <cell r="N1868" t="str">
            <v>A.V.3) Altro</v>
          </cell>
          <cell r="O1868">
            <v>0</v>
          </cell>
          <cell r="P1868">
            <v>0</v>
          </cell>
        </row>
        <row r="1869">
          <cell r="M1869" t="str">
            <v>PA6</v>
          </cell>
          <cell r="N1869" t="str">
            <v>A.VI) UTILI (PERDITE) PORTATI A NUOVO</v>
          </cell>
          <cell r="O1869">
            <v>0</v>
          </cell>
          <cell r="P1869">
            <v>0</v>
          </cell>
        </row>
        <row r="1870">
          <cell r="M1870" t="str">
            <v>PA7</v>
          </cell>
          <cell r="N1870" t="str">
            <v>A.VII) UTILE (PERDITA) D'ESERCIZIO</v>
          </cell>
          <cell r="O1870">
            <v>0</v>
          </cell>
          <cell r="P1870">
            <v>0</v>
          </cell>
        </row>
        <row r="1871">
          <cell r="N1871" t="str">
            <v>B) FONDI PER RISCHI ED ONERI</v>
          </cell>
          <cell r="O1871">
            <v>0</v>
          </cell>
          <cell r="P1871">
            <v>0</v>
          </cell>
        </row>
        <row r="1872">
          <cell r="M1872" t="str">
            <v>PB1</v>
          </cell>
          <cell r="N1872" t="str">
            <v>B.I)  Fondi per imposte, anche differite</v>
          </cell>
          <cell r="O1872">
            <v>0</v>
          </cell>
          <cell r="P1872">
            <v>0</v>
          </cell>
        </row>
        <row r="1873">
          <cell r="N1873" t="str">
            <v>Fondi per imposte</v>
          </cell>
          <cell r="O1873">
            <v>0</v>
          </cell>
          <cell r="P1873">
            <v>0</v>
          </cell>
        </row>
        <row r="1874">
          <cell r="N1874" t="str">
            <v>Altri fondi per imposte</v>
          </cell>
          <cell r="O1874">
            <v>0</v>
          </cell>
          <cell r="P1874">
            <v>0</v>
          </cell>
        </row>
        <row r="1875">
          <cell r="M1875" t="str">
            <v>PB2</v>
          </cell>
          <cell r="N1875" t="str">
            <v>B.II)  Fondi per rischi</v>
          </cell>
          <cell r="O1875">
            <v>0</v>
          </cell>
          <cell r="P1875">
            <v>0</v>
          </cell>
        </row>
        <row r="1876">
          <cell r="N1876" t="str">
            <v>B.II.1) Fondo rischi per cause civili ed oneri processuali</v>
          </cell>
          <cell r="O1876">
            <v>0</v>
          </cell>
          <cell r="P1876">
            <v>0</v>
          </cell>
        </row>
        <row r="1877">
          <cell r="N1877" t="str">
            <v>B.II.2) Fondo rischi per contenzioso personale dipendente</v>
          </cell>
          <cell r="O1877">
            <v>0</v>
          </cell>
          <cell r="P1877">
            <v>0</v>
          </cell>
        </row>
        <row r="1878">
          <cell r="N1878" t="str">
            <v>B.II.3) Fondo rischi connessi all'acquisto di prestazioni sanitarie da privato</v>
          </cell>
          <cell r="O1878">
            <v>0</v>
          </cell>
          <cell r="P1878">
            <v>0</v>
          </cell>
        </row>
        <row r="1879">
          <cell r="N1879" t="str">
            <v>B.II.4) Fondo rischi per copertura diretta dei rischi (autoassicurazione)</v>
          </cell>
          <cell r="O1879">
            <v>0</v>
          </cell>
          <cell r="P1879">
            <v>0</v>
          </cell>
        </row>
        <row r="1880">
          <cell r="N1880" t="str">
            <v>B.II.5) Altri fondi rischi</v>
          </cell>
          <cell r="O1880">
            <v>0</v>
          </cell>
          <cell r="P1880">
            <v>0</v>
          </cell>
        </row>
        <row r="1881">
          <cell r="M1881" t="str">
            <v>PB3</v>
          </cell>
          <cell r="N1881" t="str">
            <v>B.III)  Fondi da distribuire</v>
          </cell>
          <cell r="O1881">
            <v>0</v>
          </cell>
          <cell r="P1881">
            <v>0</v>
          </cell>
        </row>
        <row r="1882">
          <cell r="N1882" t="str">
            <v>B.III.1) FSR indistinto da distribuire</v>
          </cell>
          <cell r="O1882">
            <v>0</v>
          </cell>
          <cell r="P1882">
            <v>0</v>
          </cell>
        </row>
        <row r="1883">
          <cell r="N1883" t="str">
            <v>B.III.2) FSR vincolato da distribuire</v>
          </cell>
          <cell r="O1883">
            <v>0</v>
          </cell>
          <cell r="P1883">
            <v>0</v>
          </cell>
        </row>
        <row r="1884">
          <cell r="N1884" t="str">
            <v>B.III.3) Fondo per ripiano disavanzi pregressi</v>
          </cell>
          <cell r="O1884">
            <v>0</v>
          </cell>
          <cell r="P1884">
            <v>0</v>
          </cell>
        </row>
        <row r="1885">
          <cell r="N1885" t="str">
            <v>B.III.4) Fondo finanziamento sanitario aggiuntivo corrente LEA</v>
          </cell>
          <cell r="O1885">
            <v>0</v>
          </cell>
          <cell r="P1885">
            <v>0</v>
          </cell>
        </row>
        <row r="1886">
          <cell r="N1886" t="str">
            <v>B.III.5) Fondo finanziamento sanitario aggiuntivo corrente extra LEA</v>
          </cell>
          <cell r="O1886">
            <v>0</v>
          </cell>
          <cell r="P1886">
            <v>0</v>
          </cell>
        </row>
        <row r="1887">
          <cell r="N1887" t="str">
            <v>B.III.6) Fondo finanziamento per ricerca</v>
          </cell>
          <cell r="O1887">
            <v>0</v>
          </cell>
          <cell r="P1887">
            <v>0</v>
          </cell>
        </row>
        <row r="1888">
          <cell r="N1888" t="str">
            <v>B.III.7) Fondo finanziamento per investimenti</v>
          </cell>
          <cell r="O1888">
            <v>0</v>
          </cell>
          <cell r="P1888">
            <v>0</v>
          </cell>
        </row>
        <row r="1889">
          <cell r="M1889" t="str">
            <v>PB4</v>
          </cell>
          <cell r="N1889" t="str">
            <v>B.IV)  Quote inutilizzate contributi</v>
          </cell>
          <cell r="O1889">
            <v>0</v>
          </cell>
          <cell r="P1889">
            <v>0</v>
          </cell>
        </row>
        <row r="1890">
          <cell r="N1890" t="str">
            <v>B.IV.1) Quote inutilizzate contributi da Regione o Prov. Aut. per quota F.S. vincolato</v>
          </cell>
          <cell r="O1890">
            <v>0</v>
          </cell>
          <cell r="P1890">
            <v>0</v>
          </cell>
        </row>
        <row r="1891">
          <cell r="N1891" t="str">
            <v>Quote inutilizzate contributi da Regione o Prov. Aut. per quota F.S. indistinto</v>
          </cell>
          <cell r="O1891">
            <v>0</v>
          </cell>
          <cell r="P1891">
            <v>0</v>
          </cell>
        </row>
        <row r="1892">
          <cell r="N1892" t="str">
            <v>Quote inutilizzate contributi da Regione o Prov. Aut. per quota F.S. vincolato</v>
          </cell>
          <cell r="O1892">
            <v>0</v>
          </cell>
          <cell r="P1892">
            <v>0</v>
          </cell>
        </row>
        <row r="1893">
          <cell r="N1893" t="str">
            <v>Quote inutilizzate contributi vincolati dell'esercizio da Asl/Ao/Fondazioni per quota FSR Indistinto</v>
          </cell>
          <cell r="O1893">
            <v>0</v>
          </cell>
          <cell r="P1893">
            <v>0</v>
          </cell>
        </row>
        <row r="1894">
          <cell r="N1894" t="str">
            <v>Quote inutilizzate contributi vincolati dell'esercizio da Asl/Ao/Fondazioni per quota FSR Vincolato</v>
          </cell>
          <cell r="O1894">
            <v>0</v>
          </cell>
          <cell r="P1894">
            <v>0</v>
          </cell>
        </row>
        <row r="1895">
          <cell r="N1895" t="str">
            <v>B.IV.2) Quote inutilizzate contributi vincolati da soggetti pubblici (extra fondo)</v>
          </cell>
          <cell r="O1895">
            <v>0</v>
          </cell>
          <cell r="P1895">
            <v>0</v>
          </cell>
        </row>
        <row r="1896">
          <cell r="N1896" t="str">
            <v>B.IV.3) Quote inutilizzate contributi per ricerca</v>
          </cell>
          <cell r="O1896">
            <v>0</v>
          </cell>
          <cell r="P1896">
            <v>0</v>
          </cell>
        </row>
        <row r="1897">
          <cell r="N1897" t="str">
            <v>Quote inutilizzate contributi vincolati dell'esercizio  per ricerca da Ministero</v>
          </cell>
          <cell r="O1897">
            <v>0</v>
          </cell>
          <cell r="P1897">
            <v>0</v>
          </cell>
        </row>
        <row r="1898">
          <cell r="N1898" t="str">
            <v>Quote inutilizzate contributi vincolati dell'esercizio  per ricerca da Regione</v>
          </cell>
          <cell r="O1898">
            <v>0</v>
          </cell>
          <cell r="P1898">
            <v>0</v>
          </cell>
        </row>
        <row r="1899">
          <cell r="N1899" t="str">
            <v>Quote inutilizzate contributi vincolati dell'esercizio  per ricerca da Asl/Ao/Fondazioni</v>
          </cell>
          <cell r="O1899">
            <v>0</v>
          </cell>
          <cell r="P1899">
            <v>0</v>
          </cell>
        </row>
        <row r="1900">
          <cell r="N1900" t="str">
            <v>Quote inutilizzate contributi vincolati dell'esercizio  per ricerca da altri Enti Pubblici</v>
          </cell>
          <cell r="O1900">
            <v>0</v>
          </cell>
          <cell r="P1900">
            <v>0</v>
          </cell>
        </row>
        <row r="1901">
          <cell r="N1901" t="str">
            <v>Quote inutilizzate contributi vincolati dell'esercizio  per ricerca da privati</v>
          </cell>
          <cell r="O1901">
            <v>0</v>
          </cell>
          <cell r="P1901">
            <v>0</v>
          </cell>
        </row>
        <row r="1902">
          <cell r="N1902" t="str">
            <v>B.IV.4) Quote inutilizzate contributi vincolati da privati</v>
          </cell>
          <cell r="O1902">
            <v>0</v>
          </cell>
          <cell r="P1902">
            <v>0</v>
          </cell>
        </row>
        <row r="1903">
          <cell r="M1903" t="str">
            <v>PB5</v>
          </cell>
          <cell r="N1903" t="str">
            <v>B.V)  Altri fondi per oneri e spese</v>
          </cell>
          <cell r="O1903">
            <v>0</v>
          </cell>
          <cell r="P1903">
            <v>0</v>
          </cell>
        </row>
        <row r="1904">
          <cell r="N1904" t="str">
            <v>B.V.1) Fondi integrativi pensione</v>
          </cell>
          <cell r="O1904">
            <v>0</v>
          </cell>
          <cell r="P1904">
            <v>0</v>
          </cell>
        </row>
        <row r="1905">
          <cell r="N1905" t="str">
            <v>Fondi integrativi pensione aziendali</v>
          </cell>
          <cell r="O1905">
            <v>0</v>
          </cell>
          <cell r="P1905">
            <v>0</v>
          </cell>
        </row>
        <row r="1906">
          <cell r="N1906" t="str">
            <v>Fondo integrativo pensione contrattuale</v>
          </cell>
          <cell r="O1906">
            <v>0</v>
          </cell>
          <cell r="P1906">
            <v>0</v>
          </cell>
        </row>
        <row r="1907">
          <cell r="N1907" t="str">
            <v>B.V.2) Fondo per rinnovi contrattuali</v>
          </cell>
          <cell r="O1907">
            <v>0</v>
          </cell>
          <cell r="P1907">
            <v>0</v>
          </cell>
        </row>
        <row r="1908">
          <cell r="N1908" t="str">
            <v>Fondo per  Rinnovi contratt. - dirigenza medica</v>
          </cell>
          <cell r="O1908">
            <v>0</v>
          </cell>
          <cell r="P1908">
            <v>0</v>
          </cell>
        </row>
        <row r="1909">
          <cell r="N1909" t="str">
            <v>Fondo per  Rinnovi contratt.- dirigenza non medica</v>
          </cell>
          <cell r="O1909">
            <v>0</v>
          </cell>
          <cell r="P1909">
            <v>0</v>
          </cell>
        </row>
        <row r="1910">
          <cell r="N1910" t="str">
            <v>Fondo per  Rinnovi contratt.: - comparto</v>
          </cell>
          <cell r="O1910">
            <v>0</v>
          </cell>
          <cell r="P1910">
            <v>0</v>
          </cell>
        </row>
        <row r="1911">
          <cell r="N1911" t="str">
            <v>Fondo per  Rinnovi convenzioni MMG/Pls/MCA ed altri</v>
          </cell>
          <cell r="O1911">
            <v>0</v>
          </cell>
          <cell r="P1911">
            <v>0</v>
          </cell>
        </row>
        <row r="1912">
          <cell r="N1912" t="str">
            <v>Fondo per  Rinnovi contratt.: medici SUMAI</v>
          </cell>
          <cell r="O1912">
            <v>0</v>
          </cell>
          <cell r="P1912">
            <v>0</v>
          </cell>
        </row>
        <row r="1913">
          <cell r="N1913" t="str">
            <v>B.V.3) Altri fondi per oneri e spese</v>
          </cell>
          <cell r="O1913">
            <v>0</v>
          </cell>
          <cell r="P1913">
            <v>0</v>
          </cell>
        </row>
        <row r="1914">
          <cell r="N1914" t="str">
            <v>C) TRATTAMENTO DI FINE RAPPORTO</v>
          </cell>
          <cell r="O1914">
            <v>0</v>
          </cell>
          <cell r="P1914">
            <v>0</v>
          </cell>
        </row>
        <row r="1915">
          <cell r="M1915" t="str">
            <v>PC1</v>
          </cell>
          <cell r="N1915" t="str">
            <v>C.I)  Fondo per premi operosità</v>
          </cell>
          <cell r="O1915">
            <v>0</v>
          </cell>
          <cell r="P1915">
            <v>0</v>
          </cell>
        </row>
        <row r="1916">
          <cell r="N1916" t="str">
            <v>Premi Sumai fino al 1994</v>
          </cell>
          <cell r="O1916">
            <v>0</v>
          </cell>
          <cell r="P1916">
            <v>0</v>
          </cell>
        </row>
        <row r="1917">
          <cell r="N1917" t="str">
            <v>Premi Sumai dal 1995/1997</v>
          </cell>
          <cell r="O1917">
            <v>0</v>
          </cell>
          <cell r="P1917">
            <v>0</v>
          </cell>
        </row>
        <row r="1918">
          <cell r="N1918" t="str">
            <v>Premi Sumai dal 1/1/1998</v>
          </cell>
          <cell r="O1918">
            <v>0</v>
          </cell>
          <cell r="P1918">
            <v>0</v>
          </cell>
        </row>
        <row r="1919">
          <cell r="M1919" t="str">
            <v>PC2</v>
          </cell>
          <cell r="N1919" t="str">
            <v>C.II)  Fondo per trattamento di fine rapporto dipendenti</v>
          </cell>
          <cell r="O1919">
            <v>0</v>
          </cell>
          <cell r="P1919">
            <v>0</v>
          </cell>
        </row>
        <row r="1920">
          <cell r="N1920" t="str">
            <v>D) DEBITI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</row>
        <row r="1921">
          <cell r="M1921" t="str">
            <v>PD1</v>
          </cell>
          <cell r="N1921" t="str">
            <v>D.I. Debiti per Mutui passivi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</row>
        <row r="1922">
          <cell r="M1922" t="str">
            <v>PD2</v>
          </cell>
          <cell r="N1922" t="str">
            <v>D.II. Debiti v/Stato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</row>
        <row r="1923">
          <cell r="N1923" t="str">
            <v>D.II.1) Debiti v/Stato per mobilità passiva  extraregionale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</row>
        <row r="1924">
          <cell r="N1924" t="str">
            <v>D.II.2) Debiti v/Stato per mobilità passiva internazionale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</row>
        <row r="1925">
          <cell r="N1925" t="str">
            <v>D.II.3) Acconto quota FSR v/Stato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</row>
        <row r="1926">
          <cell r="N1926" t="str">
            <v>D.II.4) Debiti v/Stato per restituzione finanziamenti - per ricerca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</row>
        <row r="1927">
          <cell r="N1927" t="str">
            <v>D.II.5) Altri debiti v/Stato - Ministeri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</row>
        <row r="1928">
          <cell r="M1928" t="str">
            <v>PD3</v>
          </cell>
          <cell r="N1928" t="str">
            <v>D.III. Debiti v/Regione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</row>
        <row r="1929">
          <cell r="N1929" t="str">
            <v>D.III.1) Debiti v/Regione o Provincia Autonoma per finanziamenti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</row>
        <row r="1930">
          <cell r="N1930" t="str">
            <v>D.III.2) Debiti v/Regione o Provincia Autonoma per mobilità passiva intraregionale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</row>
        <row r="1931">
          <cell r="N1931" t="str">
            <v>D.III.3) Debiti v/Regione o Provincia Autonoma per mobilità passiva extraregionale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</row>
        <row r="1932">
          <cell r="N1932" t="str">
            <v>D.III.4) Acconto quota FSR da Regione o Provincia Autonoma (non regolarizzato)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</row>
        <row r="1933">
          <cell r="N1933" t="str">
            <v>D.III.5.a) Altri debiti v/Regione o Provincia Autonoma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</row>
        <row r="1934">
          <cell r="N1934" t="str">
            <v>D.III.5.b) Altri debiti vs Regione per restituzione annualità 2011 e precedenti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</row>
        <row r="1935">
          <cell r="N1935" t="str">
            <v>D.III.5.c) Debiti vs Regione per recuperi prestazioni STP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</row>
        <row r="1936">
          <cell r="M1936" t="str">
            <v>PD4</v>
          </cell>
          <cell r="N1936" t="str">
            <v>D.IV. Debiti v/Comuni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</row>
        <row r="1937">
          <cell r="N1937" t="str">
            <v>D.V. Debiti v/Aziende sanitarie pubbliche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</row>
        <row r="1938">
          <cell r="N1938" t="str">
            <v>D.V.1) Debiti v/Aziende sanitarie pubbliche della Regione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</row>
        <row r="1939">
          <cell r="N1939" t="str">
            <v>D.V.1.a) Debiti v/Aziende sanitarie pubbliche della Regione - per quota FSR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</row>
        <row r="1940">
          <cell r="M1940" t="str">
            <v>PD5a</v>
          </cell>
          <cell r="N1940" t="str">
            <v>Debiti v/ASL della Regione - per quota FSR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</row>
        <row r="1941">
          <cell r="M1941" t="str">
            <v>PD5a</v>
          </cell>
          <cell r="N1941" t="str">
            <v>Debiti v/ats della Regione - per quota FSR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</row>
        <row r="1942">
          <cell r="M1942" t="str">
            <v>PD5a</v>
          </cell>
          <cell r="N1942" t="str">
            <v>Debiti v/Az. Ospedaliere della Regione - per quota FSR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</row>
        <row r="1943">
          <cell r="M1943" t="str">
            <v>PD5a</v>
          </cell>
          <cell r="N1943" t="str">
            <v>Debiti v/ASST della Regione - per quota FSR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</row>
        <row r="1944">
          <cell r="M1944" t="str">
            <v>PD5a</v>
          </cell>
          <cell r="N1944" t="str">
            <v>Debiti v/Irccs - Fondazioni di dir. Pubblico della Regione - per quota FSR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</row>
        <row r="1945">
          <cell r="M1945" t="str">
            <v>PD5b</v>
          </cell>
          <cell r="N1945" t="str">
            <v>D.V.1.b) Debiti v/Aziende sanitarie pubbliche della Regione - per finanziamento sanitario aggiuntivo corrente LEA</v>
          </cell>
          <cell r="O1945">
            <v>0</v>
          </cell>
          <cell r="P1945">
            <v>0</v>
          </cell>
          <cell r="Q1945">
            <v>0</v>
          </cell>
          <cell r="R1945">
            <v>0</v>
          </cell>
        </row>
        <row r="1946">
          <cell r="M1946" t="str">
            <v>PD5c</v>
          </cell>
          <cell r="N1946" t="str">
            <v>D.V.1.c) Debiti v/Aziende sanitarie pubbliche della Regione - per finanziamento sanitario aggiuntivo corrente extra LEA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</row>
        <row r="1947">
          <cell r="M1947" t="str">
            <v>PD5a</v>
          </cell>
          <cell r="N1947" t="str">
            <v>D.V.1.d) Debiti v/Aziende sanitarie pubbliche della Regione - per mobilità in compensazione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</row>
        <row r="1948">
          <cell r="N1948" t="str">
            <v>Debiti verso Aziende Sanitarie Locali della Regione per mobilità intraregionale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</row>
        <row r="1949">
          <cell r="N1949" t="str">
            <v>Debiti verso Agenzie Tutela Salute della Regione per mobilità intraregionale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</row>
        <row r="1950">
          <cell r="N1950" t="str">
            <v>Debiti verso Aziende Sanitarie Locali della regione per anticipi mobilità attiva privata extraregione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</row>
        <row r="1951">
          <cell r="M1951" t="str">
            <v>PD5a</v>
          </cell>
          <cell r="N1951" t="str">
            <v>D.V.1.e) Debiti v/Aziende sanitarie pubbliche della Regione - per mobilità non in compensazione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</row>
        <row r="1952">
          <cell r="M1952" t="str">
            <v>PD5d3</v>
          </cell>
          <cell r="N1952" t="str">
            <v>D.V.1.f) Debiti v/Aziende sanitarie pubbliche della Regione - per altre prestazioni</v>
          </cell>
          <cell r="O1952">
            <v>0</v>
          </cell>
          <cell r="P1952">
            <v>0</v>
          </cell>
          <cell r="Q1952">
            <v>0</v>
          </cell>
          <cell r="R1952">
            <v>0</v>
          </cell>
        </row>
        <row r="1953">
          <cell r="N1953" t="str">
            <v>Debiti verso Aziende Sanitarie Locali della Regione</v>
          </cell>
          <cell r="O1953">
            <v>0</v>
          </cell>
          <cell r="P1953">
            <v>0</v>
          </cell>
          <cell r="Q1953">
            <v>0</v>
          </cell>
          <cell r="R1953">
            <v>0</v>
          </cell>
        </row>
        <row r="1954">
          <cell r="N1954" t="str">
            <v>Debiti verso Agenzie Tutela Salute della Regione</v>
          </cell>
          <cell r="O1954">
            <v>0</v>
          </cell>
          <cell r="P1954">
            <v>0</v>
          </cell>
          <cell r="Q1954">
            <v>0</v>
          </cell>
          <cell r="R1954">
            <v>0</v>
          </cell>
        </row>
        <row r="1955">
          <cell r="N1955" t="str">
            <v>Debiti verso Aziende Ospedaliere della Regione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</row>
        <row r="1956">
          <cell r="N1956" t="str">
            <v>Debiti verso Aziende Socio-Sanitarie Territoriali della Regione</v>
          </cell>
          <cell r="O1956">
            <v>0</v>
          </cell>
          <cell r="P1956">
            <v>0</v>
          </cell>
          <cell r="Q1956">
            <v>0</v>
          </cell>
          <cell r="R1956">
            <v>0</v>
          </cell>
        </row>
        <row r="1957">
          <cell r="N1957" t="str">
            <v>Debiti verso Irccs e Fondazioni di diritto pubblico della Regione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</row>
        <row r="1958">
          <cell r="M1958" t="str">
            <v>PD5d1</v>
          </cell>
          <cell r="N1958" t="str">
            <v>D.V.1.g)  Debiti v/ ATS per operazioni di conferimento/scorporo LR23/2015</v>
          </cell>
          <cell r="O1958">
            <v>0</v>
          </cell>
          <cell r="P1958">
            <v>0</v>
          </cell>
          <cell r="Q1958">
            <v>0</v>
          </cell>
          <cell r="R1958">
            <v>0</v>
          </cell>
        </row>
        <row r="1959">
          <cell r="M1959" t="str">
            <v>PD5d2</v>
          </cell>
          <cell r="N1959" t="str">
            <v>D.V.1.h)  Debiti v/ ASST per operazioni di conferimento/scorporo LR23/2015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</row>
        <row r="1960">
          <cell r="M1960" t="str">
            <v>PD5f</v>
          </cell>
          <cell r="N1960" t="str">
            <v>D.V.2) Debiti v/Aziende sanitarie pubbliche Extraregione 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</row>
        <row r="1961">
          <cell r="N1961" t="str">
            <v>D.V.2.1) Debiti v/Aziende sanitarie pubbliche di altre Regioni per Mobilità passiva non compensata - Altre prestazioni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</row>
        <row r="1962">
          <cell r="N1962" t="str">
            <v>D.V.2.2) Debiti v/Aziende sanitarie pubbliche di altre Regioni  - Altro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</row>
        <row r="1963">
          <cell r="M1963" t="str">
            <v>PD5e</v>
          </cell>
          <cell r="N1963" t="str">
            <v>D.V.3) Debiti v/Aziende sanitarie pubbliche della Regione per versamenti c/patrimonio netto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</row>
        <row r="1964">
          <cell r="M1964" t="str">
            <v>PD6</v>
          </cell>
          <cell r="N1964" t="str">
            <v>D.VI. DEBITI V/ SOCIETA' PARTECIPATE E/O ENTI DIPENDENTI DELLA REGIONE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</row>
        <row r="1965">
          <cell r="N1965" t="str">
            <v>D.VI.1) Debiti v/enti regionali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</row>
        <row r="1966">
          <cell r="N1966" t="str">
            <v>Debiti v/Arpa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</row>
        <row r="1967">
          <cell r="N1967" t="str">
            <v>Debiti v/altri Enti regionali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</row>
        <row r="1968">
          <cell r="N1968" t="str">
            <v>D.VI.2) Debiti v/sperimentazioni gestionali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</row>
        <row r="1969">
          <cell r="N1969" t="str">
            <v>D.VI.3) Debiti v/altre partecipate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</row>
        <row r="1970">
          <cell r="N1970" t="str">
            <v>Debiti v/società controllate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</row>
        <row r="1971">
          <cell r="N1971" t="str">
            <v>Debiti v/società collegate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</row>
        <row r="1972">
          <cell r="M1972" t="str">
            <v>PD7</v>
          </cell>
          <cell r="N1972" t="str">
            <v>D.VII. Debiti v/Fornitori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</row>
        <row r="1973">
          <cell r="N1973" t="str">
            <v>D.VII.1) Debiti verso erogatori (privati accreditati e convenzionati) di prestazioni sanitarie 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</row>
        <row r="1974">
          <cell r="N1974" t="str">
            <v>Debiti verso Aziende sanitarie private (sanità)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</row>
        <row r="1975">
          <cell r="N1975" t="str">
            <v>Debiti verso Aziende e Enti socio-sanitari pubblici (assi)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</row>
        <row r="1976">
          <cell r="N1976" t="str">
            <v>Debiti verso Aziende e Enti socio-sanitari privati (assi)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</row>
        <row r="1977">
          <cell r="N1977" t="str">
            <v>Debiti verso Farmacie convenzionate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</row>
        <row r="1978">
          <cell r="N1978" t="str">
            <v>Debiti verso MMG, PLS e MCA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</row>
        <row r="1979">
          <cell r="N1979" t="str">
            <v>Debiti verso erogatori sanitari privati per mobilità attiva privata extraregione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</row>
        <row r="1980">
          <cell r="N1980" t="str">
            <v>D.VII.2) Debiti verso altri fornitori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</row>
        <row r="1981">
          <cell r="N1981" t="str">
            <v>Debiti verso Fornitori di Beni e Altri servizi sanitari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</row>
        <row r="1982">
          <cell r="N1982" t="str">
            <v>Debiti verso Fornitori di Beni e Servizi non sanitari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</row>
        <row r="1983">
          <cell r="M1983" t="str">
            <v>PD8</v>
          </cell>
          <cell r="N1983" t="str">
            <v>D.VIII. Debiti v/Istituto tesoriere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</row>
        <row r="1984">
          <cell r="M1984" t="str">
            <v>PD9</v>
          </cell>
          <cell r="N1984" t="str">
            <v>D.IX. Debiti Tributari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</row>
        <row r="1985">
          <cell r="M1985" t="str">
            <v>PD11</v>
          </cell>
          <cell r="N1985" t="str">
            <v>D.X. Debiti v/Istituti previdenziali, assistenziali e sicurezza sociale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</row>
        <row r="1986">
          <cell r="N1986" t="str">
            <v>D.XI. Debiti v/Altri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</row>
        <row r="1987">
          <cell r="M1987" t="str">
            <v>PD10</v>
          </cell>
          <cell r="N1987" t="str">
            <v>D.XI.1) Debiti v/altri finanziatori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</row>
        <row r="1988">
          <cell r="M1988" t="str">
            <v>PD12</v>
          </cell>
          <cell r="N1988" t="str">
            <v>D.XI.2) Debiti v/dipendenti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</row>
        <row r="1989">
          <cell r="N1989" t="str">
            <v>Debiti verso dipendenti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</row>
        <row r="1990">
          <cell r="N1990" t="str">
            <v>Debiti verso dipendenti per rinnovi contrattuali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</row>
        <row r="1991">
          <cell r="N1991" t="str">
            <v>Liquidazioni a dipendenti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</row>
        <row r="1992">
          <cell r="N1992" t="str">
            <v>Debiti per ferie non godute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</row>
        <row r="1993">
          <cell r="M1993" t="str">
            <v>PD12</v>
          </cell>
          <cell r="N1993" t="str">
            <v>D.XI.3) Debiti v/gestioni liquidatorie/stralcio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</row>
        <row r="1994">
          <cell r="N1994" t="str">
            <v>D.XI.4) Altri debiti diversi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</row>
        <row r="1995">
          <cell r="M1995" t="str">
            <v>PD12</v>
          </cell>
          <cell r="N1995" t="str">
            <v>D.XI.4.a) Altri debiti diversi - V/Privati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</row>
        <row r="1996">
          <cell r="M1996" t="str">
            <v>PD12</v>
          </cell>
          <cell r="N1996" t="str">
            <v>D.XI.4.b) Altri debiti diversi - V/Enti Pubblici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</row>
        <row r="1997">
          <cell r="N1997" t="str">
            <v>D.XI.4.c) Altri debiti diversi - V/Gestioni interne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</row>
        <row r="1998">
          <cell r="N1998" t="str">
            <v>Debiti verso Bilancio Sanitario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</row>
        <row r="1999">
          <cell r="N1999" t="str">
            <v>Debiti verso Bilancio A.S.S.I.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</row>
        <row r="2000">
          <cell r="N2000" t="str">
            <v>Debiti verso Bilancio Sociale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</row>
        <row r="2001">
          <cell r="N2001" t="str">
            <v>Debiti verso Bilancio Ricerca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</row>
        <row r="2002">
          <cell r="N2002" t="str">
            <v>E) RATEI E RISCONTI PASSIVI</v>
          </cell>
          <cell r="O2002">
            <v>0</v>
          </cell>
          <cell r="P2002">
            <v>0</v>
          </cell>
        </row>
        <row r="2003">
          <cell r="M2003" t="str">
            <v>PE1</v>
          </cell>
          <cell r="N2003" t="str">
            <v>E.I Ratei passivi</v>
          </cell>
          <cell r="O2003">
            <v>0</v>
          </cell>
          <cell r="P2003">
            <v>0</v>
          </cell>
        </row>
        <row r="2004">
          <cell r="N2004" t="str">
            <v>E.I.1) Ratei passivi v/terzi</v>
          </cell>
          <cell r="O2004">
            <v>0</v>
          </cell>
          <cell r="P2004">
            <v>0</v>
          </cell>
        </row>
        <row r="2005">
          <cell r="N2005" t="str">
            <v>E.I.2) Ratei passivi v/Aziende sanitarie pubbliche della Regione</v>
          </cell>
          <cell r="O2005">
            <v>0</v>
          </cell>
          <cell r="P2005">
            <v>0</v>
          </cell>
        </row>
        <row r="2006">
          <cell r="N2006" t="str">
            <v>Degenze in corso Asl/Ao/Fondazioni della Regione</v>
          </cell>
          <cell r="O2006">
            <v>0</v>
          </cell>
          <cell r="P2006">
            <v>0</v>
          </cell>
        </row>
        <row r="2007">
          <cell r="N2007" t="str">
            <v>Degenze in corso ats/asst/Fondazioni della Regione</v>
          </cell>
          <cell r="O2007">
            <v>0</v>
          </cell>
          <cell r="P2007">
            <v>0</v>
          </cell>
        </row>
        <row r="2008">
          <cell r="N2008" t="str">
            <v>Degenze in corso altre Aziende sanitarie Extraregione</v>
          </cell>
          <cell r="O2008">
            <v>0</v>
          </cell>
          <cell r="P2008">
            <v>0</v>
          </cell>
        </row>
        <row r="2009">
          <cell r="N2009" t="str">
            <v>Ratei passivi verso Asl/Ao/Fondazioni della Regione</v>
          </cell>
          <cell r="O2009">
            <v>0</v>
          </cell>
          <cell r="P2009">
            <v>0</v>
          </cell>
        </row>
        <row r="2010">
          <cell r="N2010" t="str">
            <v>Ratei passivi verso ats/asst/Fondazioni della Regione</v>
          </cell>
          <cell r="O2010">
            <v>0</v>
          </cell>
          <cell r="P2010">
            <v>0</v>
          </cell>
        </row>
        <row r="2011">
          <cell r="M2011" t="str">
            <v>PE2</v>
          </cell>
          <cell r="N2011" t="str">
            <v>E.II Risconti passivi</v>
          </cell>
          <cell r="O2011">
            <v>0</v>
          </cell>
          <cell r="P2011">
            <v>0</v>
          </cell>
        </row>
        <row r="2012">
          <cell r="N2012" t="str">
            <v>E.II.1) Risconti passivi v/terzi</v>
          </cell>
          <cell r="O2012">
            <v>0</v>
          </cell>
          <cell r="P2012">
            <v>0</v>
          </cell>
        </row>
        <row r="2013">
          <cell r="N2013" t="str">
            <v>E.II.2) Risconti passivi v/Aziende sanitarie pubbliche della Regione</v>
          </cell>
          <cell r="O2013">
            <v>0</v>
          </cell>
          <cell r="P2013">
            <v>0</v>
          </cell>
        </row>
        <row r="2014">
          <cell r="N2014" t="str">
            <v>F) CONTI D’ORDINE</v>
          </cell>
          <cell r="O2014">
            <v>0</v>
          </cell>
          <cell r="P2014">
            <v>0</v>
          </cell>
        </row>
        <row r="2015">
          <cell r="M2015" t="str">
            <v>PF1</v>
          </cell>
          <cell r="N2015" t="str">
            <v>F.I) Canoni di leasing ancora da pagare</v>
          </cell>
          <cell r="O2015">
            <v>0</v>
          </cell>
          <cell r="P2015">
            <v>0</v>
          </cell>
        </row>
        <row r="2016">
          <cell r="M2016" t="str">
            <v>PF2</v>
          </cell>
          <cell r="N2016" t="str">
            <v>F.II) Depositi cauzionali</v>
          </cell>
          <cell r="O2016">
            <v>0</v>
          </cell>
          <cell r="P2016">
            <v>0</v>
          </cell>
        </row>
        <row r="2017">
          <cell r="M2017" t="str">
            <v>PF3</v>
          </cell>
          <cell r="N2017" t="str">
            <v>F.III) Beni in comodato</v>
          </cell>
          <cell r="O2017">
            <v>0</v>
          </cell>
          <cell r="P2017">
            <v>0</v>
          </cell>
        </row>
        <row r="2018">
          <cell r="M2018" t="str">
            <v>PF4</v>
          </cell>
          <cell r="N2018" t="str">
            <v>F.IV) Altri conti d'ordine</v>
          </cell>
          <cell r="O2018">
            <v>0</v>
          </cell>
          <cell r="P2018">
            <v>0</v>
          </cell>
        </row>
        <row r="2019">
          <cell r="N2019" t="str">
            <v>Garanzie prestate (fideiussioni, avalli, altre garanzie personali e reali)</v>
          </cell>
          <cell r="O2019">
            <v>0</v>
          </cell>
          <cell r="P2019">
            <v>0</v>
          </cell>
        </row>
        <row r="2020">
          <cell r="N2020" t="str">
            <v>Garanzie prestate: di cui fidejussioni</v>
          </cell>
          <cell r="O2020">
            <v>0</v>
          </cell>
          <cell r="P2020">
            <v>0</v>
          </cell>
        </row>
        <row r="2021">
          <cell r="N2021" t="str">
            <v>Garanzie prestate: di cui avalli</v>
          </cell>
          <cell r="O2021">
            <v>0</v>
          </cell>
          <cell r="P2021">
            <v>0</v>
          </cell>
        </row>
        <row r="2022">
          <cell r="N2022" t="str">
            <v>Garanzie prestate: di cui altre garanzie personali e reali</v>
          </cell>
          <cell r="O2022">
            <v>0</v>
          </cell>
          <cell r="P2022">
            <v>0</v>
          </cell>
        </row>
        <row r="2023">
          <cell r="N2023" t="str">
            <v>Garanzie ricevute (fideiussioni, avalli, altre garanzie personali e reali)</v>
          </cell>
          <cell r="O2023">
            <v>0</v>
          </cell>
          <cell r="P2023">
            <v>0</v>
          </cell>
        </row>
        <row r="2024">
          <cell r="N2024" t="str">
            <v>Garanzie ricevute: di cui fidejussioni</v>
          </cell>
          <cell r="O2024">
            <v>0</v>
          </cell>
          <cell r="P2024">
            <v>0</v>
          </cell>
        </row>
        <row r="2025">
          <cell r="N2025" t="str">
            <v>Garanzie ricevute: di cui avalli</v>
          </cell>
          <cell r="O2025">
            <v>0</v>
          </cell>
          <cell r="P2025">
            <v>0</v>
          </cell>
        </row>
        <row r="2026">
          <cell r="N2026" t="str">
            <v>Garanzie ricevute: di cui altre garanzie personali e reali</v>
          </cell>
          <cell r="O2026">
            <v>0</v>
          </cell>
          <cell r="P2026">
            <v>0</v>
          </cell>
        </row>
        <row r="2027">
          <cell r="N2027" t="str">
            <v>Beni in contenzioso</v>
          </cell>
          <cell r="O2027">
            <v>0</v>
          </cell>
          <cell r="P2027">
            <v>0</v>
          </cell>
        </row>
        <row r="2028">
          <cell r="N2028" t="str">
            <v>Altri impegni assunti</v>
          </cell>
          <cell r="O2028">
            <v>0</v>
          </cell>
          <cell r="P2028">
            <v>0</v>
          </cell>
        </row>
        <row r="2029">
          <cell r="N2029" t="str">
            <v>di cui contratti in service</v>
          </cell>
          <cell r="O2029">
            <v>0</v>
          </cell>
          <cell r="P2029">
            <v>0</v>
          </cell>
        </row>
        <row r="2030">
          <cell r="N2030" t="str">
            <v>di cui conto visione</v>
          </cell>
          <cell r="O2030">
            <v>0</v>
          </cell>
          <cell r="P2030">
            <v>0</v>
          </cell>
        </row>
        <row r="2031">
          <cell r="N2031" t="str">
            <v>di cui impegni contrattuali pluriennali</v>
          </cell>
          <cell r="O2031">
            <v>0</v>
          </cell>
          <cell r="P2031">
            <v>0</v>
          </cell>
        </row>
        <row r="2032">
          <cell r="N2032" t="str">
            <v>di cui altro</v>
          </cell>
          <cell r="O2032">
            <v>0</v>
          </cell>
          <cell r="P2032">
            <v>0</v>
          </cell>
        </row>
      </sheetData>
      <sheetData sheetId="2">
        <row r="9">
          <cell r="A9" t="str">
            <v>AA11</v>
          </cell>
        </row>
        <row r="10">
          <cell r="A10" t="str">
            <v>AA12</v>
          </cell>
        </row>
        <row r="11">
          <cell r="A11" t="str">
            <v>AA13</v>
          </cell>
        </row>
        <row r="12">
          <cell r="A12" t="str">
            <v>AA14</v>
          </cell>
        </row>
        <row r="13">
          <cell r="A13" t="str">
            <v>AA15</v>
          </cell>
        </row>
        <row r="16">
          <cell r="A16" t="str">
            <v>AA21a</v>
          </cell>
        </row>
        <row r="17">
          <cell r="A17" t="str">
            <v>AA21b</v>
          </cell>
        </row>
        <row r="19">
          <cell r="A19" t="str">
            <v>AA22a</v>
          </cell>
        </row>
        <row r="20">
          <cell r="A20" t="str">
            <v>AA22b</v>
          </cell>
        </row>
        <row r="21">
          <cell r="A21" t="str">
            <v>AA23</v>
          </cell>
        </row>
        <row r="22">
          <cell r="A22" t="str">
            <v>AA24</v>
          </cell>
        </row>
        <row r="23">
          <cell r="A23" t="str">
            <v>AA25</v>
          </cell>
        </row>
        <row r="24">
          <cell r="A24" t="str">
            <v>AA26</v>
          </cell>
        </row>
        <row r="25">
          <cell r="A25" t="str">
            <v>AA27</v>
          </cell>
        </row>
        <row r="26">
          <cell r="A26" t="str">
            <v>AA28</v>
          </cell>
        </row>
        <row r="27">
          <cell r="A27" t="str">
            <v>AA29</v>
          </cell>
        </row>
        <row r="30">
          <cell r="A30" t="str">
            <v>AA31a</v>
          </cell>
        </row>
        <row r="31">
          <cell r="A31" t="str">
            <v>AA31b</v>
          </cell>
        </row>
        <row r="32">
          <cell r="A32" t="str">
            <v>AA31c</v>
          </cell>
        </row>
        <row r="33">
          <cell r="A33" t="str">
            <v>AA31d</v>
          </cell>
        </row>
        <row r="35">
          <cell r="A35" t="str">
            <v>AA32a</v>
          </cell>
        </row>
        <row r="36">
          <cell r="A36" t="str">
            <v>AA32b</v>
          </cell>
        </row>
        <row r="40">
          <cell r="A40" t="str">
            <v>AB11</v>
          </cell>
        </row>
        <row r="41">
          <cell r="A41" t="str">
            <v>AB12</v>
          </cell>
        </row>
        <row r="42">
          <cell r="A42" t="str">
            <v>AB13</v>
          </cell>
        </row>
        <row r="43">
          <cell r="A43" t="str">
            <v>AB14</v>
          </cell>
        </row>
        <row r="47">
          <cell r="A47" t="str">
            <v>AB21a1</v>
          </cell>
        </row>
        <row r="48">
          <cell r="A48" t="str">
            <v>AB21a2</v>
          </cell>
        </row>
        <row r="49">
          <cell r="A49" t="str">
            <v>AB21b</v>
          </cell>
        </row>
        <row r="51">
          <cell r="A51" t="str">
            <v>AB21c1</v>
          </cell>
        </row>
        <row r="52">
          <cell r="A52" t="str">
            <v>AB21c2</v>
          </cell>
        </row>
        <row r="53">
          <cell r="A53" t="str">
            <v>AB21c3</v>
          </cell>
        </row>
        <row r="54">
          <cell r="A54" t="str">
            <v>AB21c4</v>
          </cell>
        </row>
        <row r="55">
          <cell r="A55" t="str">
            <v>AB21d</v>
          </cell>
        </row>
        <row r="59">
          <cell r="A59" t="str">
            <v>AB22a1a</v>
          </cell>
        </row>
        <row r="60">
          <cell r="A60" t="str">
            <v>AB22a1b</v>
          </cell>
        </row>
        <row r="61">
          <cell r="A61" t="str">
            <v>AB22a1c</v>
          </cell>
        </row>
        <row r="62">
          <cell r="A62" t="str">
            <v>AB22a1d</v>
          </cell>
        </row>
        <row r="63">
          <cell r="A63" t="str">
            <v>AB22a2</v>
          </cell>
        </row>
        <row r="65">
          <cell r="A65" t="str">
            <v>AB22b1</v>
          </cell>
        </row>
        <row r="66">
          <cell r="A66" t="str">
            <v>AB22b2</v>
          </cell>
        </row>
        <row r="67">
          <cell r="A67" t="str">
            <v>AB22b3</v>
          </cell>
        </row>
        <row r="68">
          <cell r="A68" t="str">
            <v>AB22b4</v>
          </cell>
        </row>
        <row r="69">
          <cell r="A69" t="str">
            <v>AB23</v>
          </cell>
        </row>
        <row r="71">
          <cell r="A71" t="str">
            <v>AB24a</v>
          </cell>
        </row>
        <row r="72">
          <cell r="A72" t="str">
            <v>AB24a1</v>
          </cell>
        </row>
        <row r="73">
          <cell r="A73" t="str">
            <v>AB24a2</v>
          </cell>
        </row>
        <row r="74">
          <cell r="A74" t="str">
            <v>AB24a3</v>
          </cell>
        </row>
        <row r="75">
          <cell r="A75" t="str">
            <v>AB24b</v>
          </cell>
        </row>
        <row r="76">
          <cell r="A76" t="str">
            <v>AB25</v>
          </cell>
        </row>
        <row r="77">
          <cell r="A77" t="str">
            <v>AB26</v>
          </cell>
        </row>
        <row r="78">
          <cell r="A78" t="str">
            <v>AB27</v>
          </cell>
        </row>
        <row r="80">
          <cell r="A80" t="str">
            <v>AB31</v>
          </cell>
        </row>
        <row r="81">
          <cell r="A81" t="str">
            <v>AB32</v>
          </cell>
        </row>
        <row r="83">
          <cell r="A83" t="str">
            <v>AB41</v>
          </cell>
        </row>
        <row r="84">
          <cell r="A84" t="str">
            <v>AB42</v>
          </cell>
        </row>
        <row r="85">
          <cell r="A85" t="str">
            <v>AB43</v>
          </cell>
        </row>
        <row r="86">
          <cell r="A86" t="str">
            <v>AB44</v>
          </cell>
        </row>
        <row r="89">
          <cell r="A89" t="str">
            <v>AC1</v>
          </cell>
        </row>
        <row r="90">
          <cell r="A90" t="str">
            <v>AC2</v>
          </cell>
        </row>
        <row r="94">
          <cell r="A94" t="str">
            <v>AD1</v>
          </cell>
        </row>
        <row r="95">
          <cell r="A95" t="str">
            <v>AD2</v>
          </cell>
        </row>
        <row r="96">
          <cell r="A96" t="str">
            <v>AD3</v>
          </cell>
        </row>
        <row r="97">
          <cell r="A97" t="str">
            <v>AD4</v>
          </cell>
        </row>
        <row r="101">
          <cell r="A101" t="str">
            <v>PA1</v>
          </cell>
        </row>
        <row r="103">
          <cell r="A103" t="str">
            <v>PA21</v>
          </cell>
        </row>
        <row r="105">
          <cell r="A105" t="str">
            <v>PA22a</v>
          </cell>
        </row>
        <row r="106">
          <cell r="A106" t="str">
            <v>PA22b</v>
          </cell>
        </row>
        <row r="107">
          <cell r="A107" t="str">
            <v>PA22c</v>
          </cell>
        </row>
        <row r="108">
          <cell r="A108" t="str">
            <v>PA23</v>
          </cell>
        </row>
        <row r="109">
          <cell r="A109" t="str">
            <v>PA24</v>
          </cell>
        </row>
        <row r="110">
          <cell r="A110" t="str">
            <v>PA25</v>
          </cell>
        </row>
        <row r="111">
          <cell r="A111" t="str">
            <v>PA3</v>
          </cell>
        </row>
        <row r="112">
          <cell r="A112" t="str">
            <v>PA4</v>
          </cell>
        </row>
        <row r="113">
          <cell r="A113" t="str">
            <v>PA5</v>
          </cell>
        </row>
        <row r="114">
          <cell r="A114" t="str">
            <v>PA6</v>
          </cell>
        </row>
        <row r="115">
          <cell r="A115" t="str">
            <v>PA7</v>
          </cell>
        </row>
        <row r="118">
          <cell r="A118" t="str">
            <v>PB1</v>
          </cell>
        </row>
        <row r="119">
          <cell r="A119" t="str">
            <v>PB2</v>
          </cell>
        </row>
        <row r="120">
          <cell r="A120" t="str">
            <v>PB3</v>
          </cell>
        </row>
        <row r="121">
          <cell r="A121" t="str">
            <v>PB4</v>
          </cell>
        </row>
        <row r="122">
          <cell r="A122" t="str">
            <v>PB5</v>
          </cell>
        </row>
        <row r="125">
          <cell r="A125" t="str">
            <v>PC1</v>
          </cell>
        </row>
        <row r="126">
          <cell r="A126" t="str">
            <v>PC2</v>
          </cell>
        </row>
        <row r="129">
          <cell r="A129" t="str">
            <v>PD1</v>
          </cell>
        </row>
        <row r="130">
          <cell r="A130" t="str">
            <v>PD2</v>
          </cell>
        </row>
        <row r="131">
          <cell r="A131" t="str">
            <v>PD3</v>
          </cell>
        </row>
        <row r="132">
          <cell r="A132" t="str">
            <v>PD4</v>
          </cell>
        </row>
        <row r="134">
          <cell r="A134" t="str">
            <v>PD5a</v>
          </cell>
        </row>
        <row r="135">
          <cell r="A135" t="str">
            <v>PD5b</v>
          </cell>
        </row>
        <row r="136">
          <cell r="A136" t="str">
            <v>PD5c</v>
          </cell>
        </row>
        <row r="138">
          <cell r="A138" t="str">
            <v>PD5d1</v>
          </cell>
        </row>
        <row r="139">
          <cell r="A139" t="str">
            <v>PD5d2</v>
          </cell>
        </row>
        <row r="140">
          <cell r="A140" t="str">
            <v>PD5d3</v>
          </cell>
        </row>
        <row r="141">
          <cell r="A141" t="str">
            <v>PD5e</v>
          </cell>
        </row>
        <row r="142">
          <cell r="A142" t="str">
            <v>PD5f</v>
          </cell>
        </row>
        <row r="143">
          <cell r="A143" t="str">
            <v>PD6</v>
          </cell>
        </row>
        <row r="144">
          <cell r="A144" t="str">
            <v>PD7</v>
          </cell>
        </row>
        <row r="145">
          <cell r="A145" t="str">
            <v>PD8</v>
          </cell>
        </row>
        <row r="146">
          <cell r="A146" t="str">
            <v>PD9</v>
          </cell>
        </row>
        <row r="147">
          <cell r="A147" t="str">
            <v>PD10</v>
          </cell>
        </row>
        <row r="148">
          <cell r="A148" t="str">
            <v>PD11</v>
          </cell>
        </row>
        <row r="149">
          <cell r="A149" t="str">
            <v>PD12</v>
          </cell>
        </row>
        <row r="152">
          <cell r="A152" t="str">
            <v>PE1</v>
          </cell>
        </row>
        <row r="153">
          <cell r="A153" t="str">
            <v>PE2</v>
          </cell>
        </row>
        <row r="157">
          <cell r="A157" t="str">
            <v>PF1</v>
          </cell>
        </row>
        <row r="158">
          <cell r="A158" t="str">
            <v>PF2</v>
          </cell>
        </row>
        <row r="159">
          <cell r="A159" t="str">
            <v>PF3</v>
          </cell>
        </row>
        <row r="160">
          <cell r="A160" t="str">
            <v>PF4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0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106.421875" style="5" customWidth="1"/>
    <col min="3" max="4" width="16.8515625" style="3" customWidth="1"/>
    <col min="5" max="5" width="14.57421875" style="4" bestFit="1" customWidth="1"/>
    <col min="6" max="8" width="16.8515625" style="4" customWidth="1"/>
    <col min="9" max="9" width="14.57421875" style="4" bestFit="1" customWidth="1"/>
    <col min="10" max="10" width="16.8515625" style="4" customWidth="1"/>
    <col min="11" max="11" width="3.421875" style="4" customWidth="1"/>
    <col min="12" max="13" width="16.140625" style="4" customWidth="1"/>
    <col min="14" max="15" width="16.8515625" style="4" customWidth="1"/>
    <col min="16" max="16" width="15.28125" style="4" customWidth="1"/>
    <col min="17" max="17" width="13.00390625" style="4" customWidth="1"/>
    <col min="18" max="19" width="9.140625" style="4" customWidth="1"/>
    <col min="20" max="16384" width="9.140625" style="5" customWidth="1"/>
  </cols>
  <sheetData>
    <row r="1" ht="15.75">
      <c r="B1" s="2" t="str">
        <f>"Stato Patrimoniale (D.Lgs. 23/6/2011 - n. 118) Anno: "&amp;'[1]Info'!B3</f>
        <v>Stato Patrimoniale (D.Lgs. 23/6/2011 - n. 118) Anno: 2016</v>
      </c>
    </row>
    <row r="2" ht="19.5">
      <c r="B2" s="6" t="s">
        <v>0</v>
      </c>
    </row>
    <row r="3" ht="15.75">
      <c r="B3" s="7" t="str">
        <f>+'[1]Info'!B2&amp;"  "&amp;+'[1]Info'!C2</f>
        <v>925  FONDAZIONE OSPEDALE MAGGIORE POLICLINICO - MI</v>
      </c>
    </row>
    <row r="4" ht="19.5">
      <c r="B4" s="8" t="str">
        <f>"Dati in €./1.000 - Anno: "&amp;'[1]Info'!B3&amp;" -  "&amp;'[1]Info'!B5</f>
        <v>Dati in €./1.000 - Anno: 2016 -  Consuntivo</v>
      </c>
    </row>
    <row r="5" spans="1:17" ht="57.75" customHeight="1">
      <c r="A5" s="9" t="s">
        <v>1</v>
      </c>
      <c r="B5" s="10" t="s">
        <v>2</v>
      </c>
      <c r="C5" s="11" t="str">
        <f>"Bilancio Consuntivo - Totale "&amp;'[1]Info'!B3-1</f>
        <v>Bilancio Consuntivo - Totale 2015</v>
      </c>
      <c r="D5" s="11" t="str">
        <f>"Bilancio attività sanitaria - Consuntivo "&amp;'[1]Info'!B3-1</f>
        <v>Bilancio attività sanitaria - Consuntivo 2015</v>
      </c>
      <c r="E5" s="11" t="str">
        <f>"Bilancio attività ricerca - Consuntivo "&amp;'[1]Info'!B3-1</f>
        <v>Bilancio attività ricerca - Consuntivo 2015</v>
      </c>
      <c r="F5" s="11" t="str">
        <f>"Bilancio  attività socio assistenziale - Consuntivo "&amp;'[1]Info'!B3-1</f>
        <v>Bilancio  attività socio assistenziale - Consuntivo 2015</v>
      </c>
      <c r="G5" s="12" t="str">
        <f>"Bilancio Consuntivo -Totale "&amp;'[1]Info'!B3</f>
        <v>Bilancio Consuntivo -Totale 2016</v>
      </c>
      <c r="H5" s="12" t="str">
        <f>"Bilancio attività sanitaria - Consuntivo "&amp;'[1]Info'!B3</f>
        <v>Bilancio attività sanitaria - Consuntivo 2016</v>
      </c>
      <c r="I5" s="12" t="str">
        <f>"Bilancio attività ricerca - Consuntivo "&amp;'[1]Info'!B3</f>
        <v>Bilancio attività ricerca - Consuntivo 2016</v>
      </c>
      <c r="J5" s="12" t="str">
        <f>"Bilancio  attività socio assistenziale - Consuntivo "&amp;'[1]Info'!B3</f>
        <v>Bilancio  attività socio assistenziale - Consuntivo 2016</v>
      </c>
      <c r="N5" s="11" t="str">
        <f>+C5</f>
        <v>Bilancio Consuntivo - Totale 2015</v>
      </c>
      <c r="O5" s="12" t="str">
        <f>+G5</f>
        <v>Bilancio Consuntivo -Totale 2016</v>
      </c>
      <c r="P5" s="13" t="str">
        <f>"Variazioni "&amp;'[1]Info'!B3&amp;"/"&amp;'[1]Info'!B3-1&amp;" Importo"</f>
        <v>Variazioni 2016/2015 Importo</v>
      </c>
      <c r="Q5" s="13" t="str">
        <f>"Variazioni "&amp;'[1]Info'!B3&amp;"/"&amp;'[1]Info'!B3-1&amp;"        %"</f>
        <v>Variazioni 2016/2015        %</v>
      </c>
    </row>
    <row r="6" spans="1:33" ht="12.75">
      <c r="A6" s="1" t="s">
        <v>3</v>
      </c>
      <c r="B6" s="14" t="s">
        <v>4</v>
      </c>
      <c r="C6" s="15"/>
      <c r="D6" s="15"/>
      <c r="E6" s="15"/>
      <c r="F6" s="15"/>
      <c r="G6" s="15"/>
      <c r="H6" s="15"/>
      <c r="I6" s="15"/>
      <c r="J6" s="15"/>
      <c r="K6" s="16"/>
      <c r="L6" s="16"/>
      <c r="M6" s="16"/>
      <c r="N6" s="15"/>
      <c r="O6" s="15"/>
      <c r="P6" s="15"/>
      <c r="Q6" s="15"/>
      <c r="R6" s="16"/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2.75">
      <c r="A7" s="1" t="s">
        <v>5</v>
      </c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6"/>
      <c r="L7" s="16"/>
      <c r="M7" s="16"/>
      <c r="N7" s="19"/>
      <c r="O7" s="19"/>
      <c r="P7" s="19"/>
      <c r="Q7" s="19"/>
      <c r="R7" s="16"/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12.75">
      <c r="A8" s="1" t="s">
        <v>7</v>
      </c>
      <c r="B8" s="20" t="s">
        <v>8</v>
      </c>
      <c r="C8" s="21">
        <f>SUM(D8:F8)</f>
        <v>1349</v>
      </c>
      <c r="D8" s="21">
        <f aca="true" t="shared" si="0" ref="D8:J8">SUM(D9:D13)</f>
        <v>385</v>
      </c>
      <c r="E8" s="21">
        <f t="shared" si="0"/>
        <v>964</v>
      </c>
      <c r="F8" s="21">
        <f t="shared" si="0"/>
        <v>0</v>
      </c>
      <c r="G8" s="21">
        <f>SUM(H8:J8)</f>
        <v>1609</v>
      </c>
      <c r="H8" s="21">
        <f t="shared" si="0"/>
        <v>518</v>
      </c>
      <c r="I8" s="21">
        <f t="shared" si="0"/>
        <v>1091</v>
      </c>
      <c r="J8" s="21">
        <f t="shared" si="0"/>
        <v>0</v>
      </c>
      <c r="K8" s="16"/>
      <c r="L8" s="16"/>
      <c r="M8" s="16"/>
      <c r="N8" s="21">
        <f>+C8</f>
        <v>1349</v>
      </c>
      <c r="O8" s="21">
        <f>+G8</f>
        <v>1609</v>
      </c>
      <c r="P8" s="21">
        <f>+O8-N8</f>
        <v>260</v>
      </c>
      <c r="Q8" s="22">
        <f>IF(N8&lt;&gt;0,+P8/N8,0)</f>
        <v>0.1927353595255745</v>
      </c>
      <c r="R8" s="16"/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12.75">
      <c r="A9" s="1" t="s">
        <v>9</v>
      </c>
      <c r="B9" s="23" t="s">
        <v>10</v>
      </c>
      <c r="C9" s="24">
        <f>SUM(D9:F9)</f>
        <v>0</v>
      </c>
      <c r="D9" s="24">
        <f>SUMIF(SAN,'[1]SP'!$A9,SAN_ANNO_P)</f>
        <v>0</v>
      </c>
      <c r="E9" s="24">
        <f>SUMIF(RIC,'[1]SP'!$A9,RIC_ANNO_P)</f>
        <v>0</v>
      </c>
      <c r="F9" s="24">
        <f>SUMIF(SOC,'[1]SP'!$A9,SOC_ANNO_P)</f>
        <v>0</v>
      </c>
      <c r="G9" s="24">
        <f>SUM(H9:J9)</f>
        <v>0</v>
      </c>
      <c r="H9" s="24">
        <f>SUMIF(SAN,'[1]SP'!$A9,SAN_ANNO_C)</f>
        <v>0</v>
      </c>
      <c r="I9" s="24">
        <f>SUMIF(RIC,'[1]SP'!$A9,RIC_ANNO_C)</f>
        <v>0</v>
      </c>
      <c r="J9" s="24">
        <f>SUMIF(SOC,'[1]SP'!$A9,SOC_ANNO_C)</f>
        <v>0</v>
      </c>
      <c r="K9" s="16"/>
      <c r="L9" s="16"/>
      <c r="M9" s="16"/>
      <c r="N9" s="24">
        <f aca="true" t="shared" si="1" ref="N9:N75">+C9</f>
        <v>0</v>
      </c>
      <c r="O9" s="24">
        <f aca="true" t="shared" si="2" ref="O9:O37">+G9</f>
        <v>0</v>
      </c>
      <c r="P9" s="24">
        <f aca="true" t="shared" si="3" ref="P9:P37">+O9-N9</f>
        <v>0</v>
      </c>
      <c r="Q9" s="25">
        <f aca="true" t="shared" si="4" ref="Q9:Q37">IF(N9&lt;&gt;0,+P9/N9,0)</f>
        <v>0</v>
      </c>
      <c r="R9" s="16"/>
      <c r="S9" s="16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2.75">
      <c r="A10" s="1" t="s">
        <v>11</v>
      </c>
      <c r="B10" s="23" t="s">
        <v>12</v>
      </c>
      <c r="C10" s="24">
        <f aca="true" t="shared" si="5" ref="C10:C73">SUM(D10:F10)</f>
        <v>0</v>
      </c>
      <c r="D10" s="24">
        <f>SUMIF(SAN,'[1]SP'!$A10,SAN_ANNO_P)</f>
        <v>0</v>
      </c>
      <c r="E10" s="24">
        <f>SUMIF(RIC,'[1]SP'!$A10,RIC_ANNO_P)</f>
        <v>0</v>
      </c>
      <c r="F10" s="24">
        <f>SUMIF(SOC,'[1]SP'!$A10,SOC_ANNO_P)</f>
        <v>0</v>
      </c>
      <c r="G10" s="24">
        <f aca="true" t="shared" si="6" ref="G10:G73">SUM(H10:J10)</f>
        <v>0</v>
      </c>
      <c r="H10" s="24">
        <f>SUMIF(SAN,'[1]SP'!$A10,SAN_ANNO_C)</f>
        <v>0</v>
      </c>
      <c r="I10" s="24">
        <f>SUMIF(RIC,'[1]SP'!$A10,RIC_ANNO_C)</f>
        <v>0</v>
      </c>
      <c r="J10" s="24">
        <f>SUMIF(SOC,'[1]SP'!$A10,SOC_ANNO_C)</f>
        <v>0</v>
      </c>
      <c r="K10" s="16"/>
      <c r="L10" s="16"/>
      <c r="M10" s="16"/>
      <c r="N10" s="24">
        <f t="shared" si="1"/>
        <v>0</v>
      </c>
      <c r="O10" s="24">
        <f t="shared" si="2"/>
        <v>0</v>
      </c>
      <c r="P10" s="24">
        <f t="shared" si="3"/>
        <v>0</v>
      </c>
      <c r="Q10" s="25">
        <f t="shared" si="4"/>
        <v>0</v>
      </c>
      <c r="R10" s="16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12.75">
      <c r="A11" s="1" t="s">
        <v>13</v>
      </c>
      <c r="B11" s="23" t="s">
        <v>14</v>
      </c>
      <c r="C11" s="24">
        <f t="shared" si="5"/>
        <v>65</v>
      </c>
      <c r="D11" s="24">
        <f>SUMIF(SAN,'[1]SP'!$A11,SAN_ANNO_P)</f>
        <v>0</v>
      </c>
      <c r="E11" s="24">
        <f>SUMIF(RIC,'[1]SP'!$A11,RIC_ANNO_P)</f>
        <v>65</v>
      </c>
      <c r="F11" s="24">
        <f>SUMIF(SOC,'[1]SP'!$A11,SOC_ANNO_P)</f>
        <v>0</v>
      </c>
      <c r="G11" s="24">
        <f t="shared" si="6"/>
        <v>128</v>
      </c>
      <c r="H11" s="24">
        <f>SUMIF(SAN,'[1]SP'!$A11,SAN_ANNO_C)</f>
        <v>0</v>
      </c>
      <c r="I11" s="24">
        <f>SUMIF(RIC,'[1]SP'!$A11,RIC_ANNO_C)</f>
        <v>128</v>
      </c>
      <c r="J11" s="24">
        <f>SUMIF(SOC,'[1]SP'!$A11,SOC_ANNO_C)</f>
        <v>0</v>
      </c>
      <c r="K11" s="16"/>
      <c r="L11" s="16"/>
      <c r="M11" s="16"/>
      <c r="N11" s="24">
        <f t="shared" si="1"/>
        <v>65</v>
      </c>
      <c r="O11" s="24">
        <f t="shared" si="2"/>
        <v>128</v>
      </c>
      <c r="P11" s="24">
        <f t="shared" si="3"/>
        <v>63</v>
      </c>
      <c r="Q11" s="25">
        <f t="shared" si="4"/>
        <v>0.9692307692307692</v>
      </c>
      <c r="R11" s="16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12.75">
      <c r="A12" s="26" t="s">
        <v>15</v>
      </c>
      <c r="B12" s="23" t="s">
        <v>16</v>
      </c>
      <c r="C12" s="24">
        <f t="shared" si="5"/>
        <v>819</v>
      </c>
      <c r="D12" s="24">
        <f>SUMIF(SAN,'[1]SP'!$A12,SAN_ANNO_P)</f>
        <v>0</v>
      </c>
      <c r="E12" s="24">
        <f>SUMIF(RIC,'[1]SP'!$A12,RIC_ANNO_P)</f>
        <v>819</v>
      </c>
      <c r="F12" s="24">
        <f>SUMIF(SOC,'[1]SP'!$A12,SOC_ANNO_P)</f>
        <v>0</v>
      </c>
      <c r="G12" s="24">
        <f t="shared" si="6"/>
        <v>895</v>
      </c>
      <c r="H12" s="24">
        <f>SUMIF(SAN,'[1]SP'!$A12,SAN_ANNO_C)</f>
        <v>0</v>
      </c>
      <c r="I12" s="24">
        <f>SUMIF(RIC,'[1]SP'!$A12,RIC_ANNO_C)</f>
        <v>895</v>
      </c>
      <c r="J12" s="24">
        <f>SUMIF(SOC,'[1]SP'!$A12,SOC_ANNO_C)</f>
        <v>0</v>
      </c>
      <c r="K12" s="16"/>
      <c r="L12" s="16"/>
      <c r="M12" s="16"/>
      <c r="N12" s="24">
        <f t="shared" si="1"/>
        <v>819</v>
      </c>
      <c r="O12" s="24">
        <f t="shared" si="2"/>
        <v>895</v>
      </c>
      <c r="P12" s="24">
        <f t="shared" si="3"/>
        <v>76</v>
      </c>
      <c r="Q12" s="25">
        <f t="shared" si="4"/>
        <v>0.0927960927960928</v>
      </c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12.75">
      <c r="A13" s="26" t="s">
        <v>17</v>
      </c>
      <c r="B13" s="23" t="s">
        <v>18</v>
      </c>
      <c r="C13" s="24">
        <f t="shared" si="5"/>
        <v>465</v>
      </c>
      <c r="D13" s="24">
        <f>SUMIF(SAN,'[1]SP'!$A13,SAN_ANNO_P)</f>
        <v>385</v>
      </c>
      <c r="E13" s="24">
        <f>SUMIF(RIC,'[1]SP'!$A13,RIC_ANNO_P)</f>
        <v>80</v>
      </c>
      <c r="F13" s="24">
        <f>SUMIF(SOC,'[1]SP'!$A13,SOC_ANNO_P)</f>
        <v>0</v>
      </c>
      <c r="G13" s="24">
        <f t="shared" si="6"/>
        <v>586</v>
      </c>
      <c r="H13" s="24">
        <f>SUMIF(SAN,'[1]SP'!$A13,SAN_ANNO_C)</f>
        <v>518</v>
      </c>
      <c r="I13" s="24">
        <f>SUMIF(RIC,'[1]SP'!$A13,RIC_ANNO_C)</f>
        <v>68</v>
      </c>
      <c r="J13" s="24">
        <f>SUMIF(SOC,'[1]SP'!$A13,SOC_ANNO_C)</f>
        <v>0</v>
      </c>
      <c r="K13" s="16"/>
      <c r="L13" s="16"/>
      <c r="M13" s="16"/>
      <c r="N13" s="24">
        <f t="shared" si="1"/>
        <v>465</v>
      </c>
      <c r="O13" s="24">
        <f t="shared" si="2"/>
        <v>586</v>
      </c>
      <c r="P13" s="24">
        <f t="shared" si="3"/>
        <v>121</v>
      </c>
      <c r="Q13" s="25">
        <f t="shared" si="4"/>
        <v>0.26021505376344084</v>
      </c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12.75">
      <c r="A14" s="1" t="s">
        <v>19</v>
      </c>
      <c r="B14" s="20" t="s">
        <v>20</v>
      </c>
      <c r="C14" s="21">
        <f t="shared" si="5"/>
        <v>497002</v>
      </c>
      <c r="D14" s="21">
        <f>+D15+D18+D21+D22+D23+D24+D27+D25+D26</f>
        <v>496121</v>
      </c>
      <c r="E14" s="21">
        <f>+E15+E18+E21+E22+E23+E24+E27+E25+E26</f>
        <v>881</v>
      </c>
      <c r="F14" s="21">
        <f>+F15+F18+F21+F22+F23+F24+F27+F25+F26</f>
        <v>0</v>
      </c>
      <c r="G14" s="21">
        <f t="shared" si="6"/>
        <v>487451</v>
      </c>
      <c r="H14" s="21">
        <f>+H15+H18+H21+H22+H23+H24+H27+H25+H26</f>
        <v>486370</v>
      </c>
      <c r="I14" s="21">
        <f>+I15+I18+I21+I22+I23+I24+I27+I25+I26</f>
        <v>1081</v>
      </c>
      <c r="J14" s="21">
        <f>+J15+J18+J21+J22+J23+J24+J27+J25+J26</f>
        <v>0</v>
      </c>
      <c r="K14" s="16"/>
      <c r="L14" s="16"/>
      <c r="M14" s="16"/>
      <c r="N14" s="21">
        <f t="shared" si="1"/>
        <v>497002</v>
      </c>
      <c r="O14" s="21">
        <f t="shared" si="2"/>
        <v>487451</v>
      </c>
      <c r="P14" s="21">
        <f t="shared" si="3"/>
        <v>-9551</v>
      </c>
      <c r="Q14" s="22">
        <f t="shared" si="4"/>
        <v>-0.019217226490034246</v>
      </c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12.75">
      <c r="A15" s="1" t="s">
        <v>21</v>
      </c>
      <c r="B15" s="27" t="s">
        <v>22</v>
      </c>
      <c r="C15" s="28">
        <f t="shared" si="5"/>
        <v>210587</v>
      </c>
      <c r="D15" s="28">
        <f aca="true" t="shared" si="7" ref="D15:J15">+D16+D17</f>
        <v>210587</v>
      </c>
      <c r="E15" s="28">
        <f t="shared" si="7"/>
        <v>0</v>
      </c>
      <c r="F15" s="28">
        <f t="shared" si="7"/>
        <v>0</v>
      </c>
      <c r="G15" s="28">
        <f t="shared" si="6"/>
        <v>209859</v>
      </c>
      <c r="H15" s="28">
        <f t="shared" si="7"/>
        <v>209859</v>
      </c>
      <c r="I15" s="28">
        <f t="shared" si="7"/>
        <v>0</v>
      </c>
      <c r="J15" s="28">
        <f t="shared" si="7"/>
        <v>0</v>
      </c>
      <c r="K15" s="16"/>
      <c r="L15" s="16"/>
      <c r="M15" s="16"/>
      <c r="N15" s="28">
        <f t="shared" si="1"/>
        <v>210587</v>
      </c>
      <c r="O15" s="28">
        <f t="shared" si="2"/>
        <v>209859</v>
      </c>
      <c r="P15" s="28">
        <f t="shared" si="3"/>
        <v>-728</v>
      </c>
      <c r="Q15" s="29">
        <f t="shared" si="4"/>
        <v>-0.0034570035187357242</v>
      </c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2.75">
      <c r="A16" s="1" t="s">
        <v>23</v>
      </c>
      <c r="B16" s="23" t="s">
        <v>24</v>
      </c>
      <c r="C16" s="24">
        <f t="shared" si="5"/>
        <v>210587</v>
      </c>
      <c r="D16" s="24">
        <f>SUMIF(SAN,'[1]SP'!$A16,SAN_ANNO_P)</f>
        <v>210587</v>
      </c>
      <c r="E16" s="24">
        <f>SUMIF(RIC,'[1]SP'!$A16,RIC_ANNO_P)</f>
        <v>0</v>
      </c>
      <c r="F16" s="24">
        <f>SUMIF(SOC,'[1]SP'!$A16,SOC_ANNO_P)</f>
        <v>0</v>
      </c>
      <c r="G16" s="24">
        <f t="shared" si="6"/>
        <v>209859</v>
      </c>
      <c r="H16" s="24">
        <f>SUMIF(SAN,'[1]SP'!$A16,SAN_ANNO_C)</f>
        <v>209859</v>
      </c>
      <c r="I16" s="24">
        <f>SUMIF(RIC,'[1]SP'!$A16,RIC_ANNO_C)</f>
        <v>0</v>
      </c>
      <c r="J16" s="24">
        <f>SUMIF(SOC,'[1]SP'!$A16,SOC_ANNO_C)</f>
        <v>0</v>
      </c>
      <c r="K16" s="16"/>
      <c r="L16" s="16"/>
      <c r="M16" s="16"/>
      <c r="N16" s="24">
        <f t="shared" si="1"/>
        <v>210587</v>
      </c>
      <c r="O16" s="24">
        <f t="shared" si="2"/>
        <v>209859</v>
      </c>
      <c r="P16" s="24">
        <f t="shared" si="3"/>
        <v>-728</v>
      </c>
      <c r="Q16" s="25">
        <f t="shared" si="4"/>
        <v>-0.0034570035187357242</v>
      </c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2.75">
      <c r="A17" s="1" t="s">
        <v>25</v>
      </c>
      <c r="B17" s="23" t="s">
        <v>26</v>
      </c>
      <c r="C17" s="24">
        <f t="shared" si="5"/>
        <v>0</v>
      </c>
      <c r="D17" s="24">
        <f>SUMIF(SAN,'[1]SP'!$A17,SAN_ANNO_P)</f>
        <v>0</v>
      </c>
      <c r="E17" s="24">
        <f>SUMIF(RIC,'[1]SP'!$A17,RIC_ANNO_P)</f>
        <v>0</v>
      </c>
      <c r="F17" s="24">
        <f>SUMIF(SOC,'[1]SP'!$A17,SOC_ANNO_P)</f>
        <v>0</v>
      </c>
      <c r="G17" s="24">
        <f t="shared" si="6"/>
        <v>0</v>
      </c>
      <c r="H17" s="24">
        <f>SUMIF(SAN,'[1]SP'!$A17,SAN_ANNO_C)</f>
        <v>0</v>
      </c>
      <c r="I17" s="24">
        <f>SUMIF(RIC,'[1]SP'!$A17,RIC_ANNO_C)</f>
        <v>0</v>
      </c>
      <c r="J17" s="24">
        <f>SUMIF(SOC,'[1]SP'!$A17,SOC_ANNO_C)</f>
        <v>0</v>
      </c>
      <c r="K17" s="16"/>
      <c r="L17" s="16"/>
      <c r="M17" s="16"/>
      <c r="N17" s="24">
        <f t="shared" si="1"/>
        <v>0</v>
      </c>
      <c r="O17" s="24">
        <f t="shared" si="2"/>
        <v>0</v>
      </c>
      <c r="P17" s="24">
        <f t="shared" si="3"/>
        <v>0</v>
      </c>
      <c r="Q17" s="25">
        <f t="shared" si="4"/>
        <v>0</v>
      </c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2.75">
      <c r="A18" s="1" t="s">
        <v>27</v>
      </c>
      <c r="B18" s="27" t="s">
        <v>28</v>
      </c>
      <c r="C18" s="28">
        <f t="shared" si="5"/>
        <v>156300</v>
      </c>
      <c r="D18" s="28">
        <f aca="true" t="shared" si="8" ref="D18:J18">+D19+D20</f>
        <v>156300</v>
      </c>
      <c r="E18" s="28">
        <f t="shared" si="8"/>
        <v>0</v>
      </c>
      <c r="F18" s="28">
        <f t="shared" si="8"/>
        <v>0</v>
      </c>
      <c r="G18" s="28">
        <f t="shared" si="6"/>
        <v>155094</v>
      </c>
      <c r="H18" s="28">
        <f t="shared" si="8"/>
        <v>155094</v>
      </c>
      <c r="I18" s="28">
        <f t="shared" si="8"/>
        <v>0</v>
      </c>
      <c r="J18" s="28">
        <f t="shared" si="8"/>
        <v>0</v>
      </c>
      <c r="K18" s="16"/>
      <c r="L18" s="16"/>
      <c r="M18" s="16"/>
      <c r="N18" s="28">
        <f t="shared" si="1"/>
        <v>156300</v>
      </c>
      <c r="O18" s="28">
        <f t="shared" si="2"/>
        <v>155094</v>
      </c>
      <c r="P18" s="28">
        <f t="shared" si="3"/>
        <v>-1206</v>
      </c>
      <c r="Q18" s="29">
        <f t="shared" si="4"/>
        <v>-0.007715930902111324</v>
      </c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2.75">
      <c r="A19" s="1" t="s">
        <v>29</v>
      </c>
      <c r="B19" s="23" t="s">
        <v>30</v>
      </c>
      <c r="C19" s="24">
        <f t="shared" si="5"/>
        <v>2908</v>
      </c>
      <c r="D19" s="24">
        <f>SUMIF(SAN,'[1]SP'!$A19,SAN_ANNO_P)</f>
        <v>2908</v>
      </c>
      <c r="E19" s="24">
        <f>SUMIF(RIC,'[1]SP'!$A19,RIC_ANNO_P)</f>
        <v>0</v>
      </c>
      <c r="F19" s="24">
        <f>SUMIF(SOC,'[1]SP'!$A19,SOC_ANNO_P)</f>
        <v>0</v>
      </c>
      <c r="G19" s="24">
        <f t="shared" si="6"/>
        <v>2908</v>
      </c>
      <c r="H19" s="24">
        <f>SUMIF(SAN,'[1]SP'!$A19,SAN_ANNO_C)</f>
        <v>2908</v>
      </c>
      <c r="I19" s="24">
        <f>SUMIF(RIC,'[1]SP'!$A19,RIC_ANNO_C)</f>
        <v>0</v>
      </c>
      <c r="J19" s="24">
        <f>SUMIF(SOC,'[1]SP'!$A19,SOC_ANNO_C)</f>
        <v>0</v>
      </c>
      <c r="K19" s="16"/>
      <c r="L19" s="16"/>
      <c r="M19" s="16"/>
      <c r="N19" s="24">
        <f t="shared" si="1"/>
        <v>2908</v>
      </c>
      <c r="O19" s="24">
        <f t="shared" si="2"/>
        <v>2908</v>
      </c>
      <c r="P19" s="24">
        <f t="shared" si="3"/>
        <v>0</v>
      </c>
      <c r="Q19" s="25">
        <f t="shared" si="4"/>
        <v>0</v>
      </c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2.75">
      <c r="A20" s="1" t="s">
        <v>31</v>
      </c>
      <c r="B20" s="23" t="s">
        <v>32</v>
      </c>
      <c r="C20" s="24">
        <f t="shared" si="5"/>
        <v>153392</v>
      </c>
      <c r="D20" s="24">
        <f>SUMIF(SAN,'[1]SP'!$A20,SAN_ANNO_P)</f>
        <v>153392</v>
      </c>
      <c r="E20" s="24">
        <f>SUMIF(RIC,'[1]SP'!$A20,RIC_ANNO_P)</f>
        <v>0</v>
      </c>
      <c r="F20" s="24">
        <f>SUMIF(SOC,'[1]SP'!$A20,SOC_ANNO_P)</f>
        <v>0</v>
      </c>
      <c r="G20" s="24">
        <f t="shared" si="6"/>
        <v>152186</v>
      </c>
      <c r="H20" s="24">
        <f>SUMIF(SAN,'[1]SP'!$A20,SAN_ANNO_C)</f>
        <v>152186</v>
      </c>
      <c r="I20" s="24">
        <f>SUMIF(RIC,'[1]SP'!$A20,RIC_ANNO_C)</f>
        <v>0</v>
      </c>
      <c r="J20" s="24">
        <f>SUMIF(SOC,'[1]SP'!$A20,SOC_ANNO_C)</f>
        <v>0</v>
      </c>
      <c r="K20" s="16"/>
      <c r="L20" s="16"/>
      <c r="M20" s="16"/>
      <c r="N20" s="24">
        <f t="shared" si="1"/>
        <v>153392</v>
      </c>
      <c r="O20" s="24">
        <f t="shared" si="2"/>
        <v>152186</v>
      </c>
      <c r="P20" s="24">
        <f t="shared" si="3"/>
        <v>-1206</v>
      </c>
      <c r="Q20" s="25">
        <f t="shared" si="4"/>
        <v>-0.007862209241681444</v>
      </c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2.75">
      <c r="A21" s="1" t="s">
        <v>33</v>
      </c>
      <c r="B21" s="23" t="s">
        <v>34</v>
      </c>
      <c r="C21" s="24">
        <f t="shared" si="5"/>
        <v>9404</v>
      </c>
      <c r="D21" s="24">
        <f>SUMIF(SAN,'[1]SP'!$A21,SAN_ANNO_P)</f>
        <v>9404</v>
      </c>
      <c r="E21" s="24">
        <f>SUMIF(RIC,'[1]SP'!$A21,RIC_ANNO_P)</f>
        <v>0</v>
      </c>
      <c r="F21" s="24">
        <f>SUMIF(SOC,'[1]SP'!$A21,SOC_ANNO_P)</f>
        <v>0</v>
      </c>
      <c r="G21" s="24">
        <f t="shared" si="6"/>
        <v>6889</v>
      </c>
      <c r="H21" s="24">
        <f>SUMIF(SAN,'[1]SP'!$A21,SAN_ANNO_C)</f>
        <v>6889</v>
      </c>
      <c r="I21" s="24">
        <f>SUMIF(RIC,'[1]SP'!$A21,RIC_ANNO_C)</f>
        <v>0</v>
      </c>
      <c r="J21" s="24">
        <f>SUMIF(SOC,'[1]SP'!$A21,SOC_ANNO_C)</f>
        <v>0</v>
      </c>
      <c r="K21" s="16"/>
      <c r="L21" s="16"/>
      <c r="M21" s="16"/>
      <c r="N21" s="24">
        <f t="shared" si="1"/>
        <v>9404</v>
      </c>
      <c r="O21" s="24">
        <f t="shared" si="2"/>
        <v>6889</v>
      </c>
      <c r="P21" s="24">
        <f t="shared" si="3"/>
        <v>-2515</v>
      </c>
      <c r="Q21" s="25">
        <f t="shared" si="4"/>
        <v>-0.2674393874946831</v>
      </c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2.75">
      <c r="A22" s="1" t="s">
        <v>35</v>
      </c>
      <c r="B22" s="23" t="s">
        <v>36</v>
      </c>
      <c r="C22" s="24">
        <f t="shared" si="5"/>
        <v>11472</v>
      </c>
      <c r="D22" s="24">
        <f>SUMIF(SAN,'[1]SP'!$A22,SAN_ANNO_P)</f>
        <v>11115</v>
      </c>
      <c r="E22" s="24">
        <f>SUMIF(RIC,'[1]SP'!$A22,RIC_ANNO_P)</f>
        <v>357</v>
      </c>
      <c r="F22" s="24">
        <f>SUMIF(SOC,'[1]SP'!$A22,SOC_ANNO_P)</f>
        <v>0</v>
      </c>
      <c r="G22" s="24">
        <f t="shared" si="6"/>
        <v>8352</v>
      </c>
      <c r="H22" s="24">
        <f>SUMIF(SAN,'[1]SP'!$A22,SAN_ANNO_C)</f>
        <v>7804</v>
      </c>
      <c r="I22" s="24">
        <f>SUMIF(RIC,'[1]SP'!$A22,RIC_ANNO_C)</f>
        <v>548</v>
      </c>
      <c r="J22" s="24">
        <f>SUMIF(SOC,'[1]SP'!$A22,SOC_ANNO_C)</f>
        <v>0</v>
      </c>
      <c r="K22" s="16"/>
      <c r="L22" s="16"/>
      <c r="M22" s="16"/>
      <c r="N22" s="24">
        <f t="shared" si="1"/>
        <v>11472</v>
      </c>
      <c r="O22" s="24">
        <f t="shared" si="2"/>
        <v>8352</v>
      </c>
      <c r="P22" s="24">
        <f t="shared" si="3"/>
        <v>-3120</v>
      </c>
      <c r="Q22" s="25">
        <f t="shared" si="4"/>
        <v>-0.2719665271966527</v>
      </c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2.75">
      <c r="A23" s="1" t="s">
        <v>37</v>
      </c>
      <c r="B23" s="23" t="s">
        <v>38</v>
      </c>
      <c r="C23" s="24">
        <f t="shared" si="5"/>
        <v>848</v>
      </c>
      <c r="D23" s="24">
        <f>SUMIF(SAN,'[1]SP'!$A23,SAN_ANNO_P)</f>
        <v>848</v>
      </c>
      <c r="E23" s="24">
        <f>SUMIF(RIC,'[1]SP'!$A23,RIC_ANNO_P)</f>
        <v>0</v>
      </c>
      <c r="F23" s="24">
        <f>SUMIF(SOC,'[1]SP'!$A23,SOC_ANNO_P)</f>
        <v>0</v>
      </c>
      <c r="G23" s="24">
        <f t="shared" si="6"/>
        <v>757</v>
      </c>
      <c r="H23" s="24">
        <f>SUMIF(SAN,'[1]SP'!$A23,SAN_ANNO_C)</f>
        <v>757</v>
      </c>
      <c r="I23" s="24">
        <f>SUMIF(RIC,'[1]SP'!$A23,RIC_ANNO_C)</f>
        <v>0</v>
      </c>
      <c r="J23" s="24">
        <f>SUMIF(SOC,'[1]SP'!$A23,SOC_ANNO_C)</f>
        <v>0</v>
      </c>
      <c r="K23" s="16"/>
      <c r="L23" s="16"/>
      <c r="M23" s="16"/>
      <c r="N23" s="24">
        <f t="shared" si="1"/>
        <v>848</v>
      </c>
      <c r="O23" s="24">
        <f t="shared" si="2"/>
        <v>757</v>
      </c>
      <c r="P23" s="24">
        <f t="shared" si="3"/>
        <v>-91</v>
      </c>
      <c r="Q23" s="25">
        <f t="shared" si="4"/>
        <v>-0.10731132075471699</v>
      </c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2.75">
      <c r="A24" s="1" t="s">
        <v>39</v>
      </c>
      <c r="B24" s="23" t="s">
        <v>40</v>
      </c>
      <c r="C24" s="24">
        <f t="shared" si="5"/>
        <v>15</v>
      </c>
      <c r="D24" s="24">
        <f>SUMIF(SAN,'[1]SP'!$A24,SAN_ANNO_P)</f>
        <v>15</v>
      </c>
      <c r="E24" s="24">
        <f>SUMIF(RIC,'[1]SP'!$A24,RIC_ANNO_P)</f>
        <v>0</v>
      </c>
      <c r="F24" s="24">
        <f>SUMIF(SOC,'[1]SP'!$A24,SOC_ANNO_P)</f>
        <v>0</v>
      </c>
      <c r="G24" s="24">
        <f t="shared" si="6"/>
        <v>12</v>
      </c>
      <c r="H24" s="24">
        <f>SUMIF(SAN,'[1]SP'!$A24,SAN_ANNO_C)</f>
        <v>12</v>
      </c>
      <c r="I24" s="24">
        <f>SUMIF(RIC,'[1]SP'!$A24,RIC_ANNO_C)</f>
        <v>0</v>
      </c>
      <c r="J24" s="24">
        <f>SUMIF(SOC,'[1]SP'!$A24,SOC_ANNO_C)</f>
        <v>0</v>
      </c>
      <c r="K24" s="16"/>
      <c r="L24" s="16"/>
      <c r="M24" s="16"/>
      <c r="N24" s="24">
        <f t="shared" si="1"/>
        <v>15</v>
      </c>
      <c r="O24" s="24">
        <f t="shared" si="2"/>
        <v>12</v>
      </c>
      <c r="P24" s="24">
        <f t="shared" si="3"/>
        <v>-3</v>
      </c>
      <c r="Q24" s="25">
        <f t="shared" si="4"/>
        <v>-0.2</v>
      </c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2.75">
      <c r="A25" s="26" t="s">
        <v>41</v>
      </c>
      <c r="B25" s="23" t="s">
        <v>42</v>
      </c>
      <c r="C25" s="24">
        <f t="shared" si="5"/>
        <v>31813</v>
      </c>
      <c r="D25" s="24">
        <f>SUMIF(SAN,'[1]SP'!$A25,SAN_ANNO_P)</f>
        <v>31813</v>
      </c>
      <c r="E25" s="24">
        <f>SUMIF(RIC,'[1]SP'!$A25,RIC_ANNO_P)</f>
        <v>0</v>
      </c>
      <c r="F25" s="24">
        <f>SUMIF(SOC,'[1]SP'!$A25,SOC_ANNO_P)</f>
        <v>0</v>
      </c>
      <c r="G25" s="24">
        <f t="shared" si="6"/>
        <v>31813</v>
      </c>
      <c r="H25" s="24">
        <f>SUMIF(SAN,'[1]SP'!$A25,SAN_ANNO_C)</f>
        <v>31813</v>
      </c>
      <c r="I25" s="24">
        <f>SUMIF(RIC,'[1]SP'!$A25,RIC_ANNO_C)</f>
        <v>0</v>
      </c>
      <c r="J25" s="24">
        <f>SUMIF(SOC,'[1]SP'!$A25,SOC_ANNO_C)</f>
        <v>0</v>
      </c>
      <c r="K25" s="16"/>
      <c r="L25" s="16"/>
      <c r="M25" s="16"/>
      <c r="N25" s="24">
        <f t="shared" si="1"/>
        <v>31813</v>
      </c>
      <c r="O25" s="24">
        <f t="shared" si="2"/>
        <v>31813</v>
      </c>
      <c r="P25" s="24">
        <f t="shared" si="3"/>
        <v>0</v>
      </c>
      <c r="Q25" s="25">
        <f t="shared" si="4"/>
        <v>0</v>
      </c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2.75">
      <c r="A26" s="26" t="s">
        <v>43</v>
      </c>
      <c r="B26" s="23" t="s">
        <v>44</v>
      </c>
      <c r="C26" s="24">
        <f t="shared" si="5"/>
        <v>659</v>
      </c>
      <c r="D26" s="24">
        <f>SUMIF(SAN,'[1]SP'!$A26,SAN_ANNO_P)</f>
        <v>135</v>
      </c>
      <c r="E26" s="24">
        <f>SUMIF(RIC,'[1]SP'!$A26,RIC_ANNO_P)</f>
        <v>524</v>
      </c>
      <c r="F26" s="24">
        <f>SUMIF(SOC,'[1]SP'!$A26,SOC_ANNO_P)</f>
        <v>0</v>
      </c>
      <c r="G26" s="24">
        <f t="shared" si="6"/>
        <v>744</v>
      </c>
      <c r="H26" s="24">
        <f>SUMIF(SAN,'[1]SP'!$A26,SAN_ANNO_C)</f>
        <v>211</v>
      </c>
      <c r="I26" s="24">
        <f>SUMIF(RIC,'[1]SP'!$A26,RIC_ANNO_C)</f>
        <v>533</v>
      </c>
      <c r="J26" s="24">
        <f>SUMIF(SOC,'[1]SP'!$A26,SOC_ANNO_C)</f>
        <v>0</v>
      </c>
      <c r="K26" s="16"/>
      <c r="L26" s="16"/>
      <c r="M26" s="16"/>
      <c r="N26" s="24">
        <f t="shared" si="1"/>
        <v>659</v>
      </c>
      <c r="O26" s="24">
        <f t="shared" si="2"/>
        <v>744</v>
      </c>
      <c r="P26" s="24">
        <f t="shared" si="3"/>
        <v>85</v>
      </c>
      <c r="Q26" s="25">
        <f t="shared" si="4"/>
        <v>0.12898330804248861</v>
      </c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ht="12.75">
      <c r="A27" s="26" t="s">
        <v>45</v>
      </c>
      <c r="B27" s="23" t="s">
        <v>46</v>
      </c>
      <c r="C27" s="24">
        <f t="shared" si="5"/>
        <v>75904</v>
      </c>
      <c r="D27" s="24">
        <f>SUMIF(SAN,'[1]SP'!$A27,SAN_ANNO_P)</f>
        <v>75904</v>
      </c>
      <c r="E27" s="24">
        <f>SUMIF(RIC,'[1]SP'!$A27,RIC_ANNO_P)</f>
        <v>0</v>
      </c>
      <c r="F27" s="24">
        <f>SUMIF(SOC,'[1]SP'!$A27,SOC_ANNO_P)</f>
        <v>0</v>
      </c>
      <c r="G27" s="24">
        <f t="shared" si="6"/>
        <v>73931</v>
      </c>
      <c r="H27" s="24">
        <f>SUMIF(SAN,'[1]SP'!$A27,SAN_ANNO_C)</f>
        <v>73931</v>
      </c>
      <c r="I27" s="24">
        <f>SUMIF(RIC,'[1]SP'!$A27,RIC_ANNO_C)</f>
        <v>0</v>
      </c>
      <c r="J27" s="24">
        <f>SUMIF(SOC,'[1]SP'!$A27,SOC_ANNO_C)</f>
        <v>0</v>
      </c>
      <c r="K27" s="16"/>
      <c r="L27" s="30" t="s">
        <v>47</v>
      </c>
      <c r="M27" s="30" t="s">
        <v>48</v>
      </c>
      <c r="N27" s="24">
        <f t="shared" si="1"/>
        <v>75904</v>
      </c>
      <c r="O27" s="24">
        <f t="shared" si="2"/>
        <v>73931</v>
      </c>
      <c r="P27" s="24">
        <f t="shared" si="3"/>
        <v>-1973</v>
      </c>
      <c r="Q27" s="25">
        <f t="shared" si="4"/>
        <v>-0.025993360033726813</v>
      </c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ht="25.5">
      <c r="A28" s="1" t="s">
        <v>49</v>
      </c>
      <c r="B28" s="31" t="s">
        <v>50</v>
      </c>
      <c r="C28" s="21">
        <f t="shared" si="5"/>
        <v>206274</v>
      </c>
      <c r="D28" s="21">
        <f aca="true" t="shared" si="9" ref="D28:J28">+D29+D34</f>
        <v>206274</v>
      </c>
      <c r="E28" s="21">
        <f t="shared" si="9"/>
        <v>0</v>
      </c>
      <c r="F28" s="21">
        <f t="shared" si="9"/>
        <v>0</v>
      </c>
      <c r="G28" s="21">
        <f t="shared" si="6"/>
        <v>200544</v>
      </c>
      <c r="H28" s="21">
        <f t="shared" si="9"/>
        <v>200544</v>
      </c>
      <c r="I28" s="21">
        <f t="shared" si="9"/>
        <v>0</v>
      </c>
      <c r="J28" s="21">
        <f t="shared" si="9"/>
        <v>0</v>
      </c>
      <c r="K28" s="16"/>
      <c r="L28" s="21">
        <f>+L29+L34</f>
        <v>0</v>
      </c>
      <c r="M28" s="21">
        <f>+M29+M34</f>
        <v>0</v>
      </c>
      <c r="N28" s="21">
        <f t="shared" si="1"/>
        <v>206274</v>
      </c>
      <c r="O28" s="21">
        <f t="shared" si="2"/>
        <v>200544</v>
      </c>
      <c r="P28" s="21">
        <f t="shared" si="3"/>
        <v>-5730</v>
      </c>
      <c r="Q28" s="22">
        <f t="shared" si="4"/>
        <v>-0.02777858576456558</v>
      </c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12.75">
      <c r="A29" s="32" t="s">
        <v>51</v>
      </c>
      <c r="B29" s="27" t="s">
        <v>52</v>
      </c>
      <c r="C29" s="28">
        <f t="shared" si="5"/>
        <v>119</v>
      </c>
      <c r="D29" s="28">
        <f aca="true" t="shared" si="10" ref="D29:J29">SUM(D30:D33)</f>
        <v>119</v>
      </c>
      <c r="E29" s="28">
        <f t="shared" si="10"/>
        <v>0</v>
      </c>
      <c r="F29" s="28">
        <f t="shared" si="10"/>
        <v>0</v>
      </c>
      <c r="G29" s="28">
        <f t="shared" si="6"/>
        <v>0</v>
      </c>
      <c r="H29" s="28">
        <f t="shared" si="10"/>
        <v>0</v>
      </c>
      <c r="I29" s="28">
        <f t="shared" si="10"/>
        <v>0</v>
      </c>
      <c r="J29" s="28">
        <f t="shared" si="10"/>
        <v>0</v>
      </c>
      <c r="K29" s="16"/>
      <c r="L29" s="28">
        <f>SUM(L30:L33)</f>
        <v>0</v>
      </c>
      <c r="M29" s="28">
        <f>SUM(M30:M33)</f>
        <v>0</v>
      </c>
      <c r="N29" s="28">
        <f t="shared" si="1"/>
        <v>119</v>
      </c>
      <c r="O29" s="28">
        <f t="shared" si="2"/>
        <v>0</v>
      </c>
      <c r="P29" s="28">
        <f t="shared" si="3"/>
        <v>-119</v>
      </c>
      <c r="Q29" s="29">
        <f t="shared" si="4"/>
        <v>-1</v>
      </c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12.75">
      <c r="A30" s="26" t="s">
        <v>53</v>
      </c>
      <c r="B30" s="23" t="s">
        <v>54</v>
      </c>
      <c r="C30" s="24">
        <f t="shared" si="5"/>
        <v>0</v>
      </c>
      <c r="D30" s="24">
        <f>SUMIF(SAN,'[1]SP'!$A30,SAN_ANNO_P)</f>
        <v>0</v>
      </c>
      <c r="E30" s="24">
        <f>SUMIF(RIC,'[1]SP'!$A30,RIC_ANNO_P)</f>
        <v>0</v>
      </c>
      <c r="F30" s="24">
        <f>SUMIF(SOC,'[1]SP'!$A30,SOC_ANNO_P)</f>
        <v>0</v>
      </c>
      <c r="G30" s="24">
        <f t="shared" si="6"/>
        <v>0</v>
      </c>
      <c r="H30" s="24">
        <f>SUMIF(SAN,'[1]SP'!$A30,SAN_ANNO_C)</f>
        <v>0</v>
      </c>
      <c r="I30" s="24">
        <f>SUMIF(RIC,'[1]SP'!$A30,RIC_ANNO_C)</f>
        <v>0</v>
      </c>
      <c r="J30" s="24">
        <f>SUMIF(SOC,'[1]SP'!$A30,SOC_ANNO_C)</f>
        <v>0</v>
      </c>
      <c r="K30" s="16"/>
      <c r="L30" s="24">
        <f>SUMIF(DATI_TOTALE,'[1]SP'!$A30,DATI_TOTALE_DETT_1)</f>
        <v>0</v>
      </c>
      <c r="M30" s="24">
        <f>SUMIF(DATI_TOTALE,'[1]SP'!$A30,DATI_TOTALE_DETT_2)</f>
        <v>0</v>
      </c>
      <c r="N30" s="24">
        <f t="shared" si="1"/>
        <v>0</v>
      </c>
      <c r="O30" s="24">
        <f t="shared" si="2"/>
        <v>0</v>
      </c>
      <c r="P30" s="24">
        <f t="shared" si="3"/>
        <v>0</v>
      </c>
      <c r="Q30" s="25">
        <f t="shared" si="4"/>
        <v>0</v>
      </c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ht="12.75">
      <c r="A31" s="26" t="s">
        <v>55</v>
      </c>
      <c r="B31" s="23" t="s">
        <v>56</v>
      </c>
      <c r="C31" s="24">
        <f t="shared" si="5"/>
        <v>0</v>
      </c>
      <c r="D31" s="24">
        <f>SUMIF(SAN,'[1]SP'!$A31,SAN_ANNO_P)</f>
        <v>0</v>
      </c>
      <c r="E31" s="24">
        <f>SUMIF(RIC,'[1]SP'!$A31,RIC_ANNO_P)</f>
        <v>0</v>
      </c>
      <c r="F31" s="24">
        <f>SUMIF(SOC,'[1]SP'!$A31,SOC_ANNO_P)</f>
        <v>0</v>
      </c>
      <c r="G31" s="24">
        <f t="shared" si="6"/>
        <v>0</v>
      </c>
      <c r="H31" s="24">
        <f>SUMIF(SAN,'[1]SP'!$A31,SAN_ANNO_C)</f>
        <v>0</v>
      </c>
      <c r="I31" s="24">
        <f>SUMIF(RIC,'[1]SP'!$A31,RIC_ANNO_C)</f>
        <v>0</v>
      </c>
      <c r="J31" s="24">
        <f>SUMIF(SOC,'[1]SP'!$A31,SOC_ANNO_C)</f>
        <v>0</v>
      </c>
      <c r="K31" s="16"/>
      <c r="L31" s="24">
        <f>SUMIF(DATI_TOTALE,'[1]SP'!$A31,DATI_TOTALE_DETT_1)</f>
        <v>0</v>
      </c>
      <c r="M31" s="24">
        <f>SUMIF(DATI_TOTALE,'[1]SP'!$A31,DATI_TOTALE_DETT_2)</f>
        <v>0</v>
      </c>
      <c r="N31" s="24">
        <f t="shared" si="1"/>
        <v>0</v>
      </c>
      <c r="O31" s="24">
        <f t="shared" si="2"/>
        <v>0</v>
      </c>
      <c r="P31" s="24">
        <f t="shared" si="3"/>
        <v>0</v>
      </c>
      <c r="Q31" s="25">
        <f t="shared" si="4"/>
        <v>0</v>
      </c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ht="12.75">
      <c r="A32" s="26" t="s">
        <v>57</v>
      </c>
      <c r="B32" s="23" t="s">
        <v>58</v>
      </c>
      <c r="C32" s="24">
        <f t="shared" si="5"/>
        <v>0</v>
      </c>
      <c r="D32" s="24">
        <f>SUMIF(SAN,'[1]SP'!$A32,SAN_ANNO_P)</f>
        <v>0</v>
      </c>
      <c r="E32" s="24">
        <f>SUMIF(RIC,'[1]SP'!$A32,RIC_ANNO_P)</f>
        <v>0</v>
      </c>
      <c r="F32" s="24">
        <f>SUMIF(SOC,'[1]SP'!$A32,SOC_ANNO_P)</f>
        <v>0</v>
      </c>
      <c r="G32" s="24">
        <f t="shared" si="6"/>
        <v>0</v>
      </c>
      <c r="H32" s="24">
        <f>SUMIF(SAN,'[1]SP'!$A32,SAN_ANNO_C)</f>
        <v>0</v>
      </c>
      <c r="I32" s="24">
        <f>SUMIF(RIC,'[1]SP'!$A32,RIC_ANNO_C)</f>
        <v>0</v>
      </c>
      <c r="J32" s="24">
        <f>SUMIF(SOC,'[1]SP'!$A32,SOC_ANNO_C)</f>
        <v>0</v>
      </c>
      <c r="K32" s="16"/>
      <c r="L32" s="24">
        <f>SUMIF(DATI_TOTALE,'[1]SP'!$A32,DATI_TOTALE_DETT_1)</f>
        <v>0</v>
      </c>
      <c r="M32" s="24">
        <f>SUMIF(DATI_TOTALE,'[1]SP'!$A32,DATI_TOTALE_DETT_2)</f>
        <v>0</v>
      </c>
      <c r="N32" s="24">
        <f t="shared" si="1"/>
        <v>0</v>
      </c>
      <c r="O32" s="24">
        <f t="shared" si="2"/>
        <v>0</v>
      </c>
      <c r="P32" s="24">
        <f t="shared" si="3"/>
        <v>0</v>
      </c>
      <c r="Q32" s="25">
        <f t="shared" si="4"/>
        <v>0</v>
      </c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ht="12.75">
      <c r="A33" s="26" t="s">
        <v>59</v>
      </c>
      <c r="B33" s="23" t="s">
        <v>60</v>
      </c>
      <c r="C33" s="24">
        <f t="shared" si="5"/>
        <v>119</v>
      </c>
      <c r="D33" s="24">
        <f>SUMIF(SAN,'[1]SP'!$A33,SAN_ANNO_P)</f>
        <v>119</v>
      </c>
      <c r="E33" s="24">
        <f>SUMIF(RIC,'[1]SP'!$A33,RIC_ANNO_P)</f>
        <v>0</v>
      </c>
      <c r="F33" s="24">
        <f>SUMIF(SOC,'[1]SP'!$A33,SOC_ANNO_P)</f>
        <v>0</v>
      </c>
      <c r="G33" s="24">
        <f t="shared" si="6"/>
        <v>0</v>
      </c>
      <c r="H33" s="24">
        <f>SUMIF(SAN,'[1]SP'!$A33,SAN_ANNO_C)</f>
        <v>0</v>
      </c>
      <c r="I33" s="24">
        <f>SUMIF(RIC,'[1]SP'!$A33,RIC_ANNO_C)</f>
        <v>0</v>
      </c>
      <c r="J33" s="24">
        <f>SUMIF(SOC,'[1]SP'!$A33,SOC_ANNO_C)</f>
        <v>0</v>
      </c>
      <c r="K33" s="16"/>
      <c r="L33" s="24">
        <f>SUMIF(DATI_TOTALE,'[1]SP'!$A33,DATI_TOTALE_DETT_1)</f>
        <v>0</v>
      </c>
      <c r="M33" s="24">
        <f>SUMIF(DATI_TOTALE,'[1]SP'!$A33,DATI_TOTALE_DETT_2)</f>
        <v>0</v>
      </c>
      <c r="N33" s="24">
        <f t="shared" si="1"/>
        <v>119</v>
      </c>
      <c r="O33" s="24">
        <f t="shared" si="2"/>
        <v>0</v>
      </c>
      <c r="P33" s="24">
        <f t="shared" si="3"/>
        <v>-119</v>
      </c>
      <c r="Q33" s="25">
        <f t="shared" si="4"/>
        <v>-1</v>
      </c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12.75">
      <c r="A34" s="26" t="s">
        <v>61</v>
      </c>
      <c r="B34" s="27" t="s">
        <v>62</v>
      </c>
      <c r="C34" s="28">
        <f t="shared" si="5"/>
        <v>206155</v>
      </c>
      <c r="D34" s="28">
        <f aca="true" t="shared" si="11" ref="D34:J34">SUM(D35:D36)</f>
        <v>206155</v>
      </c>
      <c r="E34" s="28">
        <f t="shared" si="11"/>
        <v>0</v>
      </c>
      <c r="F34" s="28">
        <f t="shared" si="11"/>
        <v>0</v>
      </c>
      <c r="G34" s="28">
        <f t="shared" si="6"/>
        <v>200544</v>
      </c>
      <c r="H34" s="28">
        <f t="shared" si="11"/>
        <v>200544</v>
      </c>
      <c r="I34" s="28">
        <f t="shared" si="11"/>
        <v>0</v>
      </c>
      <c r="J34" s="28">
        <f t="shared" si="11"/>
        <v>0</v>
      </c>
      <c r="K34" s="16"/>
      <c r="L34" s="28">
        <f>SUM(L35:L36)</f>
        <v>0</v>
      </c>
      <c r="M34" s="28">
        <f>SUM(M35:M36)</f>
        <v>0</v>
      </c>
      <c r="N34" s="28">
        <f t="shared" si="1"/>
        <v>206155</v>
      </c>
      <c r="O34" s="28">
        <f t="shared" si="2"/>
        <v>200544</v>
      </c>
      <c r="P34" s="28">
        <f t="shared" si="3"/>
        <v>-5611</v>
      </c>
      <c r="Q34" s="29">
        <f t="shared" si="4"/>
        <v>-0.027217384977322887</v>
      </c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ht="12.75">
      <c r="A35" s="26" t="s">
        <v>63</v>
      </c>
      <c r="B35" s="23" t="s">
        <v>64</v>
      </c>
      <c r="C35" s="24">
        <f t="shared" si="5"/>
        <v>206153</v>
      </c>
      <c r="D35" s="24">
        <f>SUMIF(SAN,'[1]SP'!$A35,SAN_ANNO_P)</f>
        <v>206153</v>
      </c>
      <c r="E35" s="24">
        <f>SUMIF(RIC,'[1]SP'!$A35,RIC_ANNO_P)</f>
        <v>0</v>
      </c>
      <c r="F35" s="24">
        <f>SUMIF(SOC,'[1]SP'!$A35,SOC_ANNO_P)</f>
        <v>0</v>
      </c>
      <c r="G35" s="24">
        <f t="shared" si="6"/>
        <v>200542</v>
      </c>
      <c r="H35" s="24">
        <f>SUMIF(SAN,'[1]SP'!$A35,SAN_ANNO_C)</f>
        <v>200542</v>
      </c>
      <c r="I35" s="24">
        <f>SUMIF(RIC,'[1]SP'!$A35,RIC_ANNO_C)</f>
        <v>0</v>
      </c>
      <c r="J35" s="24">
        <f>SUMIF(SOC,'[1]SP'!$A35,SOC_ANNO_C)</f>
        <v>0</v>
      </c>
      <c r="K35" s="16"/>
      <c r="L35" s="24">
        <f>SUMIF(DATI_TOTALE,'[1]SP'!$A35,DATI_TOTALE_DETT_1)</f>
        <v>0</v>
      </c>
      <c r="M35" s="24">
        <f>SUMIF(DATI_TOTALE,'[1]SP'!$A35,DATI_TOTALE_DETT_2)</f>
        <v>0</v>
      </c>
      <c r="N35" s="24">
        <f t="shared" si="1"/>
        <v>206153</v>
      </c>
      <c r="O35" s="24">
        <f t="shared" si="2"/>
        <v>200542</v>
      </c>
      <c r="P35" s="24">
        <f t="shared" si="3"/>
        <v>-5611</v>
      </c>
      <c r="Q35" s="25">
        <f t="shared" si="4"/>
        <v>-0.02721764902766392</v>
      </c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ht="13.5" thickBot="1">
      <c r="A36" s="26" t="s">
        <v>65</v>
      </c>
      <c r="B36" s="23" t="s">
        <v>66</v>
      </c>
      <c r="C36" s="24">
        <f t="shared" si="5"/>
        <v>2</v>
      </c>
      <c r="D36" s="24">
        <f>SUMIF(SAN,'[1]SP'!$A36,SAN_ANNO_P)</f>
        <v>2</v>
      </c>
      <c r="E36" s="24">
        <f>SUMIF(RIC,'[1]SP'!$A36,RIC_ANNO_P)</f>
        <v>0</v>
      </c>
      <c r="F36" s="24">
        <f>SUMIF(SOC,'[1]SP'!$A36,SOC_ANNO_P)</f>
        <v>0</v>
      </c>
      <c r="G36" s="24">
        <f t="shared" si="6"/>
        <v>2</v>
      </c>
      <c r="H36" s="24">
        <f>SUMIF(SAN,'[1]SP'!$A36,SAN_ANNO_C)</f>
        <v>2</v>
      </c>
      <c r="I36" s="24">
        <f>SUMIF(RIC,'[1]SP'!$A36,RIC_ANNO_C)</f>
        <v>0</v>
      </c>
      <c r="J36" s="24">
        <f>SUMIF(SOC,'[1]SP'!$A36,SOC_ANNO_C)</f>
        <v>0</v>
      </c>
      <c r="K36" s="16"/>
      <c r="L36" s="24">
        <f>SUMIF(DATI_TOTALE,'[1]SP'!$A36,DATI_TOTALE_DETT_1)</f>
        <v>0</v>
      </c>
      <c r="M36" s="24">
        <f>SUMIF(DATI_TOTALE,'[1]SP'!$A36,DATI_TOTALE_DETT_2)</f>
        <v>0</v>
      </c>
      <c r="N36" s="33">
        <f t="shared" si="1"/>
        <v>2</v>
      </c>
      <c r="O36" s="33">
        <f t="shared" si="2"/>
        <v>2</v>
      </c>
      <c r="P36" s="33">
        <f t="shared" si="3"/>
        <v>0</v>
      </c>
      <c r="Q36" s="34">
        <f t="shared" si="4"/>
        <v>0</v>
      </c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ht="13.5" thickTop="1">
      <c r="A37" s="1" t="s">
        <v>67</v>
      </c>
      <c r="B37" s="18" t="s">
        <v>68</v>
      </c>
      <c r="C37" s="19">
        <f t="shared" si="5"/>
        <v>704625</v>
      </c>
      <c r="D37" s="19">
        <f aca="true" t="shared" si="12" ref="D37:J37">+D28+D14+D8</f>
        <v>702780</v>
      </c>
      <c r="E37" s="19">
        <f t="shared" si="12"/>
        <v>1845</v>
      </c>
      <c r="F37" s="19">
        <f t="shared" si="12"/>
        <v>0</v>
      </c>
      <c r="G37" s="19">
        <f t="shared" si="6"/>
        <v>689604</v>
      </c>
      <c r="H37" s="19">
        <f t="shared" si="12"/>
        <v>687432</v>
      </c>
      <c r="I37" s="19">
        <f t="shared" si="12"/>
        <v>2172</v>
      </c>
      <c r="J37" s="19">
        <f t="shared" si="12"/>
        <v>0</v>
      </c>
      <c r="K37" s="16"/>
      <c r="L37" s="16"/>
      <c r="M37" s="16"/>
      <c r="N37" s="35">
        <f t="shared" si="1"/>
        <v>704625</v>
      </c>
      <c r="O37" s="35">
        <f t="shared" si="2"/>
        <v>689604</v>
      </c>
      <c r="P37" s="35">
        <f t="shared" si="3"/>
        <v>-15021</v>
      </c>
      <c r="Q37" s="36">
        <f t="shared" si="4"/>
        <v>-0.021317722192655666</v>
      </c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ht="12.75">
      <c r="A38" s="1" t="s">
        <v>69</v>
      </c>
      <c r="B38" s="37" t="s">
        <v>70</v>
      </c>
      <c r="C38" s="38"/>
      <c r="D38" s="38"/>
      <c r="E38" s="38"/>
      <c r="F38" s="38"/>
      <c r="G38" s="38"/>
      <c r="H38" s="38"/>
      <c r="I38" s="38"/>
      <c r="J38" s="38"/>
      <c r="K38" s="16"/>
      <c r="L38" s="16"/>
      <c r="M38" s="16"/>
      <c r="N38" s="38"/>
      <c r="O38" s="38"/>
      <c r="P38" s="38"/>
      <c r="Q38" s="39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ht="12.75">
      <c r="A39" s="1" t="s">
        <v>71</v>
      </c>
      <c r="B39" s="20" t="s">
        <v>72</v>
      </c>
      <c r="C39" s="21">
        <f t="shared" si="5"/>
        <v>5317</v>
      </c>
      <c r="D39" s="21">
        <f aca="true" t="shared" si="13" ref="D39:J39">SUM(D40:D43)</f>
        <v>5317</v>
      </c>
      <c r="E39" s="21">
        <f t="shared" si="13"/>
        <v>0</v>
      </c>
      <c r="F39" s="21">
        <f t="shared" si="13"/>
        <v>0</v>
      </c>
      <c r="G39" s="21">
        <f t="shared" si="6"/>
        <v>7549</v>
      </c>
      <c r="H39" s="21">
        <f t="shared" si="13"/>
        <v>7549</v>
      </c>
      <c r="I39" s="21">
        <f t="shared" si="13"/>
        <v>0</v>
      </c>
      <c r="J39" s="21">
        <f t="shared" si="13"/>
        <v>0</v>
      </c>
      <c r="K39" s="16"/>
      <c r="L39" s="16"/>
      <c r="M39" s="16"/>
      <c r="N39" s="21">
        <f t="shared" si="1"/>
        <v>5317</v>
      </c>
      <c r="O39" s="21">
        <f aca="true" t="shared" si="14" ref="O39:O87">+G39</f>
        <v>7549</v>
      </c>
      <c r="P39" s="21">
        <f aca="true" t="shared" si="15" ref="P39:P87">+O39-N39</f>
        <v>2232</v>
      </c>
      <c r="Q39" s="22">
        <f aca="true" t="shared" si="16" ref="Q39:Q87">IF(N39&lt;&gt;0,+P39/N39,0)</f>
        <v>0.41978559337972543</v>
      </c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ht="12.75">
      <c r="A40" s="1" t="s">
        <v>73</v>
      </c>
      <c r="B40" s="23" t="s">
        <v>74</v>
      </c>
      <c r="C40" s="24">
        <f t="shared" si="5"/>
        <v>5056</v>
      </c>
      <c r="D40" s="24">
        <f>SUMIF(SAN,'[1]SP'!$A40,SAN_ANNO_P)</f>
        <v>5056</v>
      </c>
      <c r="E40" s="24">
        <f>SUMIF(RIC,'[1]SP'!$A40,RIC_ANNO_P)</f>
        <v>0</v>
      </c>
      <c r="F40" s="24">
        <f>SUMIF(SOC,'[1]SP'!$A40,SOC_ANNO_P)</f>
        <v>0</v>
      </c>
      <c r="G40" s="24">
        <f t="shared" si="6"/>
        <v>7362</v>
      </c>
      <c r="H40" s="24">
        <f>SUMIF(SAN,'[1]SP'!$A40,SAN_ANNO_C)</f>
        <v>7362</v>
      </c>
      <c r="I40" s="24">
        <f>SUMIF(RIC,'[1]SP'!$A40,RIC_ANNO_C)</f>
        <v>0</v>
      </c>
      <c r="J40" s="24">
        <f>SUMIF(SOC,'[1]SP'!$A40,SOC_ANNO_C)</f>
        <v>0</v>
      </c>
      <c r="K40" s="16"/>
      <c r="L40" s="16"/>
      <c r="M40" s="16"/>
      <c r="N40" s="24">
        <f t="shared" si="1"/>
        <v>5056</v>
      </c>
      <c r="O40" s="24">
        <f t="shared" si="14"/>
        <v>7362</v>
      </c>
      <c r="P40" s="24">
        <f t="shared" si="15"/>
        <v>2306</v>
      </c>
      <c r="Q40" s="25">
        <f t="shared" si="16"/>
        <v>0.4560917721518987</v>
      </c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ht="12.75">
      <c r="A41" s="1" t="s">
        <v>75</v>
      </c>
      <c r="B41" s="23" t="s">
        <v>76</v>
      </c>
      <c r="C41" s="24">
        <f t="shared" si="5"/>
        <v>261</v>
      </c>
      <c r="D41" s="24">
        <f>SUMIF(SAN,'[1]SP'!$A41,SAN_ANNO_P)</f>
        <v>261</v>
      </c>
      <c r="E41" s="24">
        <f>SUMIF(RIC,'[1]SP'!$A41,RIC_ANNO_P)</f>
        <v>0</v>
      </c>
      <c r="F41" s="24">
        <f>SUMIF(SOC,'[1]SP'!$A41,SOC_ANNO_P)</f>
        <v>0</v>
      </c>
      <c r="G41" s="24">
        <f t="shared" si="6"/>
        <v>187</v>
      </c>
      <c r="H41" s="24">
        <f>SUMIF(SAN,'[1]SP'!$A41,SAN_ANNO_C)</f>
        <v>187</v>
      </c>
      <c r="I41" s="24">
        <f>SUMIF(RIC,'[1]SP'!$A41,RIC_ANNO_C)</f>
        <v>0</v>
      </c>
      <c r="J41" s="24">
        <f>SUMIF(SOC,'[1]SP'!$A41,SOC_ANNO_C)</f>
        <v>0</v>
      </c>
      <c r="K41" s="16"/>
      <c r="L41" s="16"/>
      <c r="M41" s="16"/>
      <c r="N41" s="24">
        <f t="shared" si="1"/>
        <v>261</v>
      </c>
      <c r="O41" s="24">
        <f t="shared" si="14"/>
        <v>187</v>
      </c>
      <c r="P41" s="24">
        <f t="shared" si="15"/>
        <v>-74</v>
      </c>
      <c r="Q41" s="25">
        <f t="shared" si="16"/>
        <v>-0.2835249042145594</v>
      </c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ht="12.75">
      <c r="A42" s="1" t="s">
        <v>77</v>
      </c>
      <c r="B42" s="23" t="s">
        <v>78</v>
      </c>
      <c r="C42" s="24">
        <f t="shared" si="5"/>
        <v>0</v>
      </c>
      <c r="D42" s="24">
        <f>SUMIF(SAN,'[1]SP'!$A42,SAN_ANNO_P)</f>
        <v>0</v>
      </c>
      <c r="E42" s="24">
        <f>SUMIF(RIC,'[1]SP'!$A42,RIC_ANNO_P)</f>
        <v>0</v>
      </c>
      <c r="F42" s="24">
        <f>SUMIF(SOC,'[1]SP'!$A42,SOC_ANNO_P)</f>
        <v>0</v>
      </c>
      <c r="G42" s="24">
        <f t="shared" si="6"/>
        <v>0</v>
      </c>
      <c r="H42" s="24">
        <f>SUMIF(SAN,'[1]SP'!$A42,SAN_ANNO_C)</f>
        <v>0</v>
      </c>
      <c r="I42" s="24">
        <f>SUMIF(RIC,'[1]SP'!$A42,RIC_ANNO_C)</f>
        <v>0</v>
      </c>
      <c r="J42" s="24">
        <f>SUMIF(SOC,'[1]SP'!$A42,SOC_ANNO_C)</f>
        <v>0</v>
      </c>
      <c r="K42" s="16"/>
      <c r="L42" s="16"/>
      <c r="M42" s="16"/>
      <c r="N42" s="24">
        <f t="shared" si="1"/>
        <v>0</v>
      </c>
      <c r="O42" s="24">
        <f t="shared" si="14"/>
        <v>0</v>
      </c>
      <c r="P42" s="24">
        <f t="shared" si="15"/>
        <v>0</v>
      </c>
      <c r="Q42" s="25">
        <f t="shared" si="16"/>
        <v>0</v>
      </c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ht="12.75">
      <c r="A43" s="1" t="s">
        <v>79</v>
      </c>
      <c r="B43" s="23" t="s">
        <v>80</v>
      </c>
      <c r="C43" s="24">
        <f t="shared" si="5"/>
        <v>0</v>
      </c>
      <c r="D43" s="24">
        <f>SUMIF(SAN,'[1]SP'!$A43,SAN_ANNO_P)</f>
        <v>0</v>
      </c>
      <c r="E43" s="24">
        <f>SUMIF(RIC,'[1]SP'!$A43,RIC_ANNO_P)</f>
        <v>0</v>
      </c>
      <c r="F43" s="24">
        <f>SUMIF(SOC,'[1]SP'!$A43,SOC_ANNO_P)</f>
        <v>0</v>
      </c>
      <c r="G43" s="24">
        <f t="shared" si="6"/>
        <v>0</v>
      </c>
      <c r="H43" s="24">
        <f>SUMIF(SAN,'[1]SP'!$A43,SAN_ANNO_C)</f>
        <v>0</v>
      </c>
      <c r="I43" s="24">
        <f>SUMIF(RIC,'[1]SP'!$A43,RIC_ANNO_C)</f>
        <v>0</v>
      </c>
      <c r="J43" s="24">
        <f>SUMIF(SOC,'[1]SP'!$A43,SOC_ANNO_C)</f>
        <v>0</v>
      </c>
      <c r="K43" s="16"/>
      <c r="L43" s="30" t="s">
        <v>47</v>
      </c>
      <c r="M43" s="30" t="s">
        <v>48</v>
      </c>
      <c r="N43" s="24">
        <f t="shared" si="1"/>
        <v>0</v>
      </c>
      <c r="O43" s="24">
        <f t="shared" si="14"/>
        <v>0</v>
      </c>
      <c r="P43" s="24">
        <f t="shared" si="15"/>
        <v>0</v>
      </c>
      <c r="Q43" s="25">
        <f t="shared" si="16"/>
        <v>0</v>
      </c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ht="12.75">
      <c r="A44" s="1" t="s">
        <v>81</v>
      </c>
      <c r="B44" s="31" t="s">
        <v>82</v>
      </c>
      <c r="C44" s="21">
        <f t="shared" si="5"/>
        <v>154984</v>
      </c>
      <c r="D44" s="21">
        <f aca="true" t="shared" si="17" ref="D44:J44">+D45+D56+D69+D70+D76+D77+D78</f>
        <v>152319</v>
      </c>
      <c r="E44" s="21">
        <f t="shared" si="17"/>
        <v>2665</v>
      </c>
      <c r="F44" s="21">
        <f t="shared" si="17"/>
        <v>0</v>
      </c>
      <c r="G44" s="21">
        <f t="shared" si="6"/>
        <v>166999</v>
      </c>
      <c r="H44" s="21">
        <f t="shared" si="17"/>
        <v>164924</v>
      </c>
      <c r="I44" s="21">
        <f t="shared" si="17"/>
        <v>2075</v>
      </c>
      <c r="J44" s="21">
        <f t="shared" si="17"/>
        <v>0</v>
      </c>
      <c r="K44" s="16"/>
      <c r="L44" s="21">
        <f>+L45+L56+L69+L70+L76+L77+L78</f>
        <v>70418</v>
      </c>
      <c r="M44" s="21">
        <f>+M45+M56+M69+M70+M76+M77+M78</f>
        <v>153979</v>
      </c>
      <c r="N44" s="21">
        <f t="shared" si="1"/>
        <v>154984</v>
      </c>
      <c r="O44" s="21">
        <f t="shared" si="14"/>
        <v>166999</v>
      </c>
      <c r="P44" s="21">
        <f t="shared" si="15"/>
        <v>12015</v>
      </c>
      <c r="Q44" s="22">
        <f t="shared" si="16"/>
        <v>0.07752413152325402</v>
      </c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ht="12.75">
      <c r="A45" s="1" t="s">
        <v>83</v>
      </c>
      <c r="B45" s="27" t="s">
        <v>84</v>
      </c>
      <c r="C45" s="28">
        <f t="shared" si="5"/>
        <v>8809</v>
      </c>
      <c r="D45" s="28">
        <f aca="true" t="shared" si="18" ref="D45:J45">+D46+D49+D50+D55</f>
        <v>6512</v>
      </c>
      <c r="E45" s="28">
        <f t="shared" si="18"/>
        <v>2297</v>
      </c>
      <c r="F45" s="28">
        <f t="shared" si="18"/>
        <v>0</v>
      </c>
      <c r="G45" s="28">
        <f t="shared" si="6"/>
        <v>11077</v>
      </c>
      <c r="H45" s="28">
        <f t="shared" si="18"/>
        <v>9253</v>
      </c>
      <c r="I45" s="28">
        <f t="shared" si="18"/>
        <v>1824</v>
      </c>
      <c r="J45" s="28">
        <f t="shared" si="18"/>
        <v>0</v>
      </c>
      <c r="K45" s="16"/>
      <c r="L45" s="28">
        <f>+L46+L49+L50+L55</f>
        <v>2156</v>
      </c>
      <c r="M45" s="28">
        <f>+M46+M49+M50+M55</f>
        <v>9840</v>
      </c>
      <c r="N45" s="28">
        <f t="shared" si="1"/>
        <v>8809</v>
      </c>
      <c r="O45" s="28">
        <f t="shared" si="14"/>
        <v>11077</v>
      </c>
      <c r="P45" s="28">
        <f t="shared" si="15"/>
        <v>2268</v>
      </c>
      <c r="Q45" s="29">
        <f t="shared" si="16"/>
        <v>0.257463957316381</v>
      </c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12.75">
      <c r="A46" s="1" t="s">
        <v>85</v>
      </c>
      <c r="B46" s="27" t="s">
        <v>86</v>
      </c>
      <c r="C46" s="28">
        <f t="shared" si="5"/>
        <v>109</v>
      </c>
      <c r="D46" s="28">
        <f aca="true" t="shared" si="19" ref="D46:J46">+D47+D48</f>
        <v>109</v>
      </c>
      <c r="E46" s="28">
        <f t="shared" si="19"/>
        <v>0</v>
      </c>
      <c r="F46" s="28">
        <f t="shared" si="19"/>
        <v>0</v>
      </c>
      <c r="G46" s="28">
        <f t="shared" si="6"/>
        <v>2</v>
      </c>
      <c r="H46" s="28">
        <f t="shared" si="19"/>
        <v>2</v>
      </c>
      <c r="I46" s="28">
        <f t="shared" si="19"/>
        <v>0</v>
      </c>
      <c r="J46" s="28">
        <f t="shared" si="19"/>
        <v>0</v>
      </c>
      <c r="K46" s="16"/>
      <c r="L46" s="28">
        <f>+L47+L48</f>
        <v>0</v>
      </c>
      <c r="M46" s="28">
        <f>+M47+M48</f>
        <v>0</v>
      </c>
      <c r="N46" s="28">
        <f t="shared" si="1"/>
        <v>109</v>
      </c>
      <c r="O46" s="28">
        <f t="shared" si="14"/>
        <v>2</v>
      </c>
      <c r="P46" s="28">
        <f t="shared" si="15"/>
        <v>-107</v>
      </c>
      <c r="Q46" s="29">
        <f t="shared" si="16"/>
        <v>-0.981651376146789</v>
      </c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12.75">
      <c r="A47" s="1" t="s">
        <v>87</v>
      </c>
      <c r="B47" s="23" t="s">
        <v>88</v>
      </c>
      <c r="C47" s="24">
        <f t="shared" si="5"/>
        <v>109</v>
      </c>
      <c r="D47" s="24">
        <f>SUMIF(SAN,'[1]SP'!$A47,SAN_ANNO_P)</f>
        <v>109</v>
      </c>
      <c r="E47" s="24">
        <f>SUMIF(RIC,'[1]SP'!$A47,RIC_ANNO_P)</f>
        <v>0</v>
      </c>
      <c r="F47" s="24">
        <f>SUMIF(SOC,'[1]SP'!$A47,SOC_ANNO_P)</f>
        <v>0</v>
      </c>
      <c r="G47" s="24">
        <f t="shared" si="6"/>
        <v>2</v>
      </c>
      <c r="H47" s="24">
        <f>SUMIF(SAN,'[1]SP'!$A47,SAN_ANNO_C)</f>
        <v>2</v>
      </c>
      <c r="I47" s="24">
        <f>SUMIF(RIC,'[1]SP'!$A47,RIC_ANNO_C)</f>
        <v>0</v>
      </c>
      <c r="J47" s="24">
        <f>SUMIF(SOC,'[1]SP'!$A47,SOC_ANNO_C)</f>
        <v>0</v>
      </c>
      <c r="K47" s="16"/>
      <c r="L47" s="24">
        <f>SUMIF(DATI_TOTALE,'[1]SP'!$A47,DATI_TOTALE_DETT_1)</f>
        <v>0</v>
      </c>
      <c r="M47" s="24">
        <f>SUMIF(DATI_TOTALE,'[1]SP'!$A47,DATI_TOTALE_DETT_2)</f>
        <v>0</v>
      </c>
      <c r="N47" s="24">
        <f t="shared" si="1"/>
        <v>109</v>
      </c>
      <c r="O47" s="24">
        <f t="shared" si="14"/>
        <v>2</v>
      </c>
      <c r="P47" s="24">
        <f t="shared" si="15"/>
        <v>-107</v>
      </c>
      <c r="Q47" s="25">
        <f t="shared" si="16"/>
        <v>-0.981651376146789</v>
      </c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ht="12.75">
      <c r="A48" s="1" t="s">
        <v>89</v>
      </c>
      <c r="B48" s="23" t="s">
        <v>90</v>
      </c>
      <c r="C48" s="24">
        <f t="shared" si="5"/>
        <v>0</v>
      </c>
      <c r="D48" s="24">
        <f>SUMIF(SAN,'[1]SP'!$A48,SAN_ANNO_P)</f>
        <v>0</v>
      </c>
      <c r="E48" s="24">
        <f>SUMIF(RIC,'[1]SP'!$A48,RIC_ANNO_P)</f>
        <v>0</v>
      </c>
      <c r="F48" s="24">
        <f>SUMIF(SOC,'[1]SP'!$A48,SOC_ANNO_P)</f>
        <v>0</v>
      </c>
      <c r="G48" s="24">
        <f t="shared" si="6"/>
        <v>0</v>
      </c>
      <c r="H48" s="24">
        <f>SUMIF(SAN,'[1]SP'!$A48,SAN_ANNO_C)</f>
        <v>0</v>
      </c>
      <c r="I48" s="24">
        <f>SUMIF(RIC,'[1]SP'!$A48,RIC_ANNO_C)</f>
        <v>0</v>
      </c>
      <c r="J48" s="24">
        <f>SUMIF(SOC,'[1]SP'!$A48,SOC_ANNO_C)</f>
        <v>0</v>
      </c>
      <c r="K48" s="16"/>
      <c r="L48" s="24">
        <f>SUMIF(DATI_TOTALE,'[1]SP'!$A48,DATI_TOTALE_DETT_1)</f>
        <v>0</v>
      </c>
      <c r="M48" s="24">
        <f>SUMIF(DATI_TOTALE,'[1]SP'!$A48,DATI_TOTALE_DETT_2)</f>
        <v>0</v>
      </c>
      <c r="N48" s="24">
        <f t="shared" si="1"/>
        <v>0</v>
      </c>
      <c r="O48" s="24">
        <f t="shared" si="14"/>
        <v>0</v>
      </c>
      <c r="P48" s="24">
        <f t="shared" si="15"/>
        <v>0</v>
      </c>
      <c r="Q48" s="25">
        <f t="shared" si="16"/>
        <v>0</v>
      </c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ht="12.75">
      <c r="A49" s="1" t="s">
        <v>91</v>
      </c>
      <c r="B49" s="23" t="s">
        <v>92</v>
      </c>
      <c r="C49" s="24">
        <f t="shared" si="5"/>
        <v>0</v>
      </c>
      <c r="D49" s="24">
        <f>SUMIF(SAN,'[1]SP'!$A49,SAN_ANNO_P)</f>
        <v>0</v>
      </c>
      <c r="E49" s="24">
        <f>SUMIF(RIC,'[1]SP'!$A49,RIC_ANNO_P)</f>
        <v>0</v>
      </c>
      <c r="F49" s="24">
        <f>SUMIF(SOC,'[1]SP'!$A49,SOC_ANNO_P)</f>
        <v>0</v>
      </c>
      <c r="G49" s="24">
        <f t="shared" si="6"/>
        <v>2457</v>
      </c>
      <c r="H49" s="24">
        <f>SUMIF(SAN,'[1]SP'!$A49,SAN_ANNO_C)</f>
        <v>2457</v>
      </c>
      <c r="I49" s="24">
        <f>SUMIF(RIC,'[1]SP'!$A49,RIC_ANNO_C)</f>
        <v>0</v>
      </c>
      <c r="J49" s="24">
        <f>SUMIF(SOC,'[1]SP'!$A49,SOC_ANNO_C)</f>
        <v>0</v>
      </c>
      <c r="K49" s="16"/>
      <c r="L49" s="24">
        <f>SUMIF(DATI_TOTALE,'[1]SP'!$A49,DATI_TOTALE_DETT_1)</f>
        <v>0</v>
      </c>
      <c r="M49" s="24">
        <f>SUMIF(DATI_TOTALE,'[1]SP'!$A49,DATI_TOTALE_DETT_2)</f>
        <v>2457</v>
      </c>
      <c r="N49" s="24">
        <f t="shared" si="1"/>
        <v>0</v>
      </c>
      <c r="O49" s="24">
        <f t="shared" si="14"/>
        <v>2457</v>
      </c>
      <c r="P49" s="24">
        <f t="shared" si="15"/>
        <v>2457</v>
      </c>
      <c r="Q49" s="25">
        <f t="shared" si="16"/>
        <v>0</v>
      </c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ht="12.75">
      <c r="A50" s="26" t="s">
        <v>93</v>
      </c>
      <c r="B50" s="27" t="s">
        <v>94</v>
      </c>
      <c r="C50" s="28">
        <f t="shared" si="5"/>
        <v>2297</v>
      </c>
      <c r="D50" s="28">
        <f aca="true" t="shared" si="20" ref="D50:J50">SUM(D51:D54)</f>
        <v>0</v>
      </c>
      <c r="E50" s="28">
        <f t="shared" si="20"/>
        <v>2297</v>
      </c>
      <c r="F50" s="28">
        <f t="shared" si="20"/>
        <v>0</v>
      </c>
      <c r="G50" s="28">
        <f t="shared" si="6"/>
        <v>1824</v>
      </c>
      <c r="H50" s="28">
        <f t="shared" si="20"/>
        <v>0</v>
      </c>
      <c r="I50" s="28">
        <f t="shared" si="20"/>
        <v>1824</v>
      </c>
      <c r="J50" s="28">
        <f t="shared" si="20"/>
        <v>0</v>
      </c>
      <c r="K50" s="16"/>
      <c r="L50" s="28">
        <f>SUM(L51:L54)</f>
        <v>1805</v>
      </c>
      <c r="M50" s="28">
        <f>SUM(M51:M54)</f>
        <v>0</v>
      </c>
      <c r="N50" s="28">
        <f t="shared" si="1"/>
        <v>2297</v>
      </c>
      <c r="O50" s="28">
        <f t="shared" si="14"/>
        <v>1824</v>
      </c>
      <c r="P50" s="28">
        <f t="shared" si="15"/>
        <v>-473</v>
      </c>
      <c r="Q50" s="29">
        <f t="shared" si="16"/>
        <v>-0.20592076621680452</v>
      </c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ht="12.75">
      <c r="A51" s="26" t="s">
        <v>95</v>
      </c>
      <c r="B51" s="23" t="s">
        <v>96</v>
      </c>
      <c r="C51" s="24">
        <f t="shared" si="5"/>
        <v>2297</v>
      </c>
      <c r="D51" s="24">
        <f>SUMIF(SAN,'[1]SP'!$A51,SAN_ANNO_P)</f>
        <v>0</v>
      </c>
      <c r="E51" s="24">
        <f>SUMIF(RIC,'[1]SP'!$A51,RIC_ANNO_P)</f>
        <v>2297</v>
      </c>
      <c r="F51" s="24">
        <f>SUMIF(SOC,'[1]SP'!$A51,SOC_ANNO_P)</f>
        <v>0</v>
      </c>
      <c r="G51" s="24">
        <f t="shared" si="6"/>
        <v>1824</v>
      </c>
      <c r="H51" s="24">
        <f>SUMIF(SAN,'[1]SP'!$A51,SAN_ANNO_C)</f>
        <v>0</v>
      </c>
      <c r="I51" s="24">
        <f>SUMIF(RIC,'[1]SP'!$A51,RIC_ANNO_C)</f>
        <v>1824</v>
      </c>
      <c r="J51" s="24">
        <f>SUMIF(SOC,'[1]SP'!$A51,SOC_ANNO_C)</f>
        <v>0</v>
      </c>
      <c r="K51" s="16"/>
      <c r="L51" s="24">
        <f>SUMIF(DATI_TOTALE,'[1]SP'!$A51,DATI_TOTALE_DETT_1)</f>
        <v>1805</v>
      </c>
      <c r="M51" s="24">
        <f>SUMIF(DATI_TOTALE,'[1]SP'!$A51,DATI_TOTALE_DETT_2)</f>
        <v>0</v>
      </c>
      <c r="N51" s="24">
        <f t="shared" si="1"/>
        <v>2297</v>
      </c>
      <c r="O51" s="24">
        <f t="shared" si="14"/>
        <v>1824</v>
      </c>
      <c r="P51" s="24">
        <f t="shared" si="15"/>
        <v>-473</v>
      </c>
      <c r="Q51" s="25">
        <f t="shared" si="16"/>
        <v>-0.20592076621680452</v>
      </c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ht="12.75">
      <c r="A52" s="26" t="s">
        <v>97</v>
      </c>
      <c r="B52" s="23" t="s">
        <v>98</v>
      </c>
      <c r="C52" s="24">
        <f t="shared" si="5"/>
        <v>0</v>
      </c>
      <c r="D52" s="24">
        <f>SUMIF(SAN,'[1]SP'!$A52,SAN_ANNO_P)</f>
        <v>0</v>
      </c>
      <c r="E52" s="24">
        <f>SUMIF(RIC,'[1]SP'!$A52,RIC_ANNO_P)</f>
        <v>0</v>
      </c>
      <c r="F52" s="24">
        <f>SUMIF(SOC,'[1]SP'!$A52,SOC_ANNO_P)</f>
        <v>0</v>
      </c>
      <c r="G52" s="24">
        <f t="shared" si="6"/>
        <v>0</v>
      </c>
      <c r="H52" s="24">
        <f>SUMIF(SAN,'[1]SP'!$A52,SAN_ANNO_C)</f>
        <v>0</v>
      </c>
      <c r="I52" s="24">
        <f>SUMIF(RIC,'[1]SP'!$A52,RIC_ANNO_C)</f>
        <v>0</v>
      </c>
      <c r="J52" s="24">
        <f>SUMIF(SOC,'[1]SP'!$A52,SOC_ANNO_C)</f>
        <v>0</v>
      </c>
      <c r="K52" s="16"/>
      <c r="L52" s="24">
        <f>SUMIF(DATI_TOTALE,'[1]SP'!$A52,DATI_TOTALE_DETT_1)</f>
        <v>0</v>
      </c>
      <c r="M52" s="24">
        <f>SUMIF(DATI_TOTALE,'[1]SP'!$A52,DATI_TOTALE_DETT_2)</f>
        <v>0</v>
      </c>
      <c r="N52" s="24">
        <f t="shared" si="1"/>
        <v>0</v>
      </c>
      <c r="O52" s="24">
        <f t="shared" si="14"/>
        <v>0</v>
      </c>
      <c r="P52" s="24">
        <f t="shared" si="15"/>
        <v>0</v>
      </c>
      <c r="Q52" s="25">
        <f t="shared" si="16"/>
        <v>0</v>
      </c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ht="12.75">
      <c r="A53" s="26" t="s">
        <v>99</v>
      </c>
      <c r="B53" s="23" t="s">
        <v>100</v>
      </c>
      <c r="C53" s="24">
        <f t="shared" si="5"/>
        <v>0</v>
      </c>
      <c r="D53" s="24">
        <f>SUMIF(SAN,'[1]SP'!$A53,SAN_ANNO_P)</f>
        <v>0</v>
      </c>
      <c r="E53" s="24">
        <f>SUMIF(RIC,'[1]SP'!$A53,RIC_ANNO_P)</f>
        <v>0</v>
      </c>
      <c r="F53" s="24">
        <f>SUMIF(SOC,'[1]SP'!$A53,SOC_ANNO_P)</f>
        <v>0</v>
      </c>
      <c r="G53" s="24">
        <f t="shared" si="6"/>
        <v>0</v>
      </c>
      <c r="H53" s="24">
        <f>SUMIF(SAN,'[1]SP'!$A53,SAN_ANNO_C)</f>
        <v>0</v>
      </c>
      <c r="I53" s="24">
        <f>SUMIF(RIC,'[1]SP'!$A53,RIC_ANNO_C)</f>
        <v>0</v>
      </c>
      <c r="J53" s="24">
        <f>SUMIF(SOC,'[1]SP'!$A53,SOC_ANNO_C)</f>
        <v>0</v>
      </c>
      <c r="K53" s="16"/>
      <c r="L53" s="24">
        <f>SUMIF(DATI_TOTALE,'[1]SP'!$A53,DATI_TOTALE_DETT_1)</f>
        <v>0</v>
      </c>
      <c r="M53" s="24">
        <f>SUMIF(DATI_TOTALE,'[1]SP'!$A53,DATI_TOTALE_DETT_2)</f>
        <v>0</v>
      </c>
      <c r="N53" s="24">
        <f t="shared" si="1"/>
        <v>0</v>
      </c>
      <c r="O53" s="24">
        <f t="shared" si="14"/>
        <v>0</v>
      </c>
      <c r="P53" s="24">
        <f t="shared" si="15"/>
        <v>0</v>
      </c>
      <c r="Q53" s="25">
        <f t="shared" si="16"/>
        <v>0</v>
      </c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ht="12.75">
      <c r="A54" s="26" t="s">
        <v>101</v>
      </c>
      <c r="B54" s="23" t="s">
        <v>102</v>
      </c>
      <c r="C54" s="24">
        <f t="shared" si="5"/>
        <v>0</v>
      </c>
      <c r="D54" s="24">
        <f>SUMIF(SAN,'[1]SP'!$A54,SAN_ANNO_P)</f>
        <v>0</v>
      </c>
      <c r="E54" s="24">
        <f>SUMIF(RIC,'[1]SP'!$A54,RIC_ANNO_P)</f>
        <v>0</v>
      </c>
      <c r="F54" s="24">
        <f>SUMIF(SOC,'[1]SP'!$A54,SOC_ANNO_P)</f>
        <v>0</v>
      </c>
      <c r="G54" s="24">
        <f t="shared" si="6"/>
        <v>0</v>
      </c>
      <c r="H54" s="24">
        <f>SUMIF(SAN,'[1]SP'!$A54,SAN_ANNO_C)</f>
        <v>0</v>
      </c>
      <c r="I54" s="24">
        <f>SUMIF(RIC,'[1]SP'!$A54,RIC_ANNO_C)</f>
        <v>0</v>
      </c>
      <c r="J54" s="24">
        <f>SUMIF(SOC,'[1]SP'!$A54,SOC_ANNO_C)</f>
        <v>0</v>
      </c>
      <c r="K54" s="16"/>
      <c r="L54" s="24">
        <f>SUMIF(DATI_TOTALE,'[1]SP'!$A54,DATI_TOTALE_DETT_1)</f>
        <v>0</v>
      </c>
      <c r="M54" s="24">
        <f>SUMIF(DATI_TOTALE,'[1]SP'!$A54,DATI_TOTALE_DETT_2)</f>
        <v>0</v>
      </c>
      <c r="N54" s="24">
        <f t="shared" si="1"/>
        <v>0</v>
      </c>
      <c r="O54" s="24">
        <f t="shared" si="14"/>
        <v>0</v>
      </c>
      <c r="P54" s="24">
        <f t="shared" si="15"/>
        <v>0</v>
      </c>
      <c r="Q54" s="25">
        <f t="shared" si="16"/>
        <v>0</v>
      </c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12.75">
      <c r="A55" s="26" t="s">
        <v>103</v>
      </c>
      <c r="B55" s="23" t="s">
        <v>104</v>
      </c>
      <c r="C55" s="24">
        <f t="shared" si="5"/>
        <v>6403</v>
      </c>
      <c r="D55" s="24">
        <f>SUMIF(SAN,'[1]SP'!$A55,SAN_ANNO_P)</f>
        <v>6403</v>
      </c>
      <c r="E55" s="24">
        <f>SUMIF(RIC,'[1]SP'!$A55,RIC_ANNO_P)</f>
        <v>0</v>
      </c>
      <c r="F55" s="24">
        <f>SUMIF(SOC,'[1]SP'!$A55,SOC_ANNO_P)</f>
        <v>0</v>
      </c>
      <c r="G55" s="24">
        <f t="shared" si="6"/>
        <v>6794</v>
      </c>
      <c r="H55" s="24">
        <f>SUMIF(SAN,'[1]SP'!$A55,SAN_ANNO_C)</f>
        <v>6794</v>
      </c>
      <c r="I55" s="24">
        <f>SUMIF(RIC,'[1]SP'!$A55,RIC_ANNO_C)</f>
        <v>0</v>
      </c>
      <c r="J55" s="24">
        <f>SUMIF(SOC,'[1]SP'!$A55,SOC_ANNO_C)</f>
        <v>0</v>
      </c>
      <c r="K55" s="16"/>
      <c r="L55" s="24">
        <f>SUMIF(DATI_TOTALE,'[1]SP'!$A55,DATI_TOTALE_DETT_1)</f>
        <v>351</v>
      </c>
      <c r="M55" s="24">
        <f>SUMIF(DATI_TOTALE,'[1]SP'!$A55,DATI_TOTALE_DETT_2)</f>
        <v>7383</v>
      </c>
      <c r="N55" s="24">
        <f t="shared" si="1"/>
        <v>6403</v>
      </c>
      <c r="O55" s="24">
        <f t="shared" si="14"/>
        <v>6794</v>
      </c>
      <c r="P55" s="24">
        <f t="shared" si="15"/>
        <v>391</v>
      </c>
      <c r="Q55" s="25">
        <f t="shared" si="16"/>
        <v>0.06106512572231766</v>
      </c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ht="12.75">
      <c r="A56" s="1" t="s">
        <v>105</v>
      </c>
      <c r="B56" s="27" t="s">
        <v>106</v>
      </c>
      <c r="C56" s="28">
        <f t="shared" si="5"/>
        <v>75022</v>
      </c>
      <c r="D56" s="28">
        <f aca="true" t="shared" si="21" ref="D56:J56">+D57+D64</f>
        <v>75022</v>
      </c>
      <c r="E56" s="28">
        <f t="shared" si="21"/>
        <v>0</v>
      </c>
      <c r="F56" s="28">
        <f t="shared" si="21"/>
        <v>0</v>
      </c>
      <c r="G56" s="28">
        <f t="shared" si="6"/>
        <v>88311</v>
      </c>
      <c r="H56" s="28">
        <f t="shared" si="21"/>
        <v>88311</v>
      </c>
      <c r="I56" s="28">
        <f t="shared" si="21"/>
        <v>0</v>
      </c>
      <c r="J56" s="28">
        <f t="shared" si="21"/>
        <v>0</v>
      </c>
      <c r="K56" s="16"/>
      <c r="L56" s="28">
        <f>+L57+L64</f>
        <v>49582</v>
      </c>
      <c r="M56" s="28">
        <f>+M57+M64</f>
        <v>29776</v>
      </c>
      <c r="N56" s="28">
        <f t="shared" si="1"/>
        <v>75022</v>
      </c>
      <c r="O56" s="28">
        <f t="shared" si="14"/>
        <v>88311</v>
      </c>
      <c r="P56" s="28">
        <f t="shared" si="15"/>
        <v>13289</v>
      </c>
      <c r="Q56" s="29">
        <f t="shared" si="16"/>
        <v>0.17713470715256857</v>
      </c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ht="12.75">
      <c r="A57" s="1" t="s">
        <v>107</v>
      </c>
      <c r="B57" s="27" t="s">
        <v>108</v>
      </c>
      <c r="C57" s="28">
        <f t="shared" si="5"/>
        <v>23700</v>
      </c>
      <c r="D57" s="28">
        <f aca="true" t="shared" si="22" ref="D57:J57">+D58+D63</f>
        <v>23700</v>
      </c>
      <c r="E57" s="28">
        <f t="shared" si="22"/>
        <v>0</v>
      </c>
      <c r="F57" s="28">
        <f t="shared" si="22"/>
        <v>0</v>
      </c>
      <c r="G57" s="28">
        <f t="shared" si="6"/>
        <v>36557</v>
      </c>
      <c r="H57" s="28">
        <f t="shared" si="22"/>
        <v>36557</v>
      </c>
      <c r="I57" s="28">
        <f t="shared" si="22"/>
        <v>0</v>
      </c>
      <c r="J57" s="28">
        <f t="shared" si="22"/>
        <v>0</v>
      </c>
      <c r="K57" s="16"/>
      <c r="L57" s="28">
        <f>+L58+L63</f>
        <v>17838</v>
      </c>
      <c r="M57" s="28">
        <f>+M58+M63</f>
        <v>27580</v>
      </c>
      <c r="N57" s="28">
        <f t="shared" si="1"/>
        <v>23700</v>
      </c>
      <c r="O57" s="28">
        <f t="shared" si="14"/>
        <v>36557</v>
      </c>
      <c r="P57" s="28">
        <f t="shared" si="15"/>
        <v>12857</v>
      </c>
      <c r="Q57" s="29">
        <f t="shared" si="16"/>
        <v>0.5424894514767933</v>
      </c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ht="12.75">
      <c r="A58" s="26" t="s">
        <v>109</v>
      </c>
      <c r="B58" s="27" t="s">
        <v>110</v>
      </c>
      <c r="C58" s="28">
        <f t="shared" si="5"/>
        <v>23700</v>
      </c>
      <c r="D58" s="28">
        <f aca="true" t="shared" si="23" ref="D58:J58">+SUM(D59:D62)</f>
        <v>23700</v>
      </c>
      <c r="E58" s="28">
        <f t="shared" si="23"/>
        <v>0</v>
      </c>
      <c r="F58" s="28">
        <f t="shared" si="23"/>
        <v>0</v>
      </c>
      <c r="G58" s="28">
        <f t="shared" si="6"/>
        <v>36557</v>
      </c>
      <c r="H58" s="28">
        <f t="shared" si="23"/>
        <v>36557</v>
      </c>
      <c r="I58" s="28">
        <f t="shared" si="23"/>
        <v>0</v>
      </c>
      <c r="J58" s="28">
        <f t="shared" si="23"/>
        <v>0</v>
      </c>
      <c r="K58" s="16"/>
      <c r="L58" s="28">
        <f>+SUM(L59:L62)</f>
        <v>17838</v>
      </c>
      <c r="M58" s="28">
        <f>+SUM(M59:M62)</f>
        <v>27580</v>
      </c>
      <c r="N58" s="28">
        <f t="shared" si="1"/>
        <v>23700</v>
      </c>
      <c r="O58" s="28">
        <f t="shared" si="14"/>
        <v>36557</v>
      </c>
      <c r="P58" s="28">
        <f t="shared" si="15"/>
        <v>12857</v>
      </c>
      <c r="Q58" s="29">
        <f t="shared" si="16"/>
        <v>0.5424894514767933</v>
      </c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ht="12.75">
      <c r="A59" s="26" t="s">
        <v>111</v>
      </c>
      <c r="B59" s="23" t="s">
        <v>112</v>
      </c>
      <c r="C59" s="24">
        <f t="shared" si="5"/>
        <v>4995</v>
      </c>
      <c r="D59" s="24">
        <f>SUMIF(SAN,'[1]SP'!$A59,SAN_ANNO_P)</f>
        <v>4995</v>
      </c>
      <c r="E59" s="24">
        <f>SUMIF(RIC,'[1]SP'!$A59,RIC_ANNO_P)</f>
        <v>0</v>
      </c>
      <c r="F59" s="24">
        <f>SUMIF(SOC,'[1]SP'!$A59,SOC_ANNO_P)</f>
        <v>0</v>
      </c>
      <c r="G59" s="24">
        <f t="shared" si="6"/>
        <v>14681</v>
      </c>
      <c r="H59" s="24">
        <f>SUMIF(SAN,'[1]SP'!$A59,SAN_ANNO_C)</f>
        <v>14681</v>
      </c>
      <c r="I59" s="24">
        <f>SUMIF(RIC,'[1]SP'!$A59,RIC_ANNO_C)</f>
        <v>0</v>
      </c>
      <c r="J59" s="24">
        <f>SUMIF(SOC,'[1]SP'!$A59,SOC_ANNO_C)</f>
        <v>0</v>
      </c>
      <c r="K59" s="16"/>
      <c r="L59" s="24">
        <f>SUMIF(DATI_TOTALE,'[1]SP'!$A59,DATI_TOTALE_DETT_1)</f>
        <v>4090</v>
      </c>
      <c r="M59" s="24">
        <f>SUMIF(DATI_TOTALE,'[1]SP'!$A59,DATI_TOTALE_DETT_2)</f>
        <v>21182</v>
      </c>
      <c r="N59" s="24">
        <f t="shared" si="1"/>
        <v>4995</v>
      </c>
      <c r="O59" s="24">
        <f t="shared" si="14"/>
        <v>14681</v>
      </c>
      <c r="P59" s="24">
        <f t="shared" si="15"/>
        <v>9686</v>
      </c>
      <c r="Q59" s="25">
        <f t="shared" si="16"/>
        <v>1.939139139139139</v>
      </c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ht="12.75">
      <c r="A60" s="26" t="s">
        <v>113</v>
      </c>
      <c r="B60" s="23" t="s">
        <v>114</v>
      </c>
      <c r="C60" s="24">
        <f t="shared" si="5"/>
        <v>0</v>
      </c>
      <c r="D60" s="24">
        <f>SUMIF(SAN,'[1]SP'!$A60,SAN_ANNO_P)</f>
        <v>0</v>
      </c>
      <c r="E60" s="24">
        <f>SUMIF(RIC,'[1]SP'!$A60,RIC_ANNO_P)</f>
        <v>0</v>
      </c>
      <c r="F60" s="24">
        <f>SUMIF(SOC,'[1]SP'!$A60,SOC_ANNO_P)</f>
        <v>0</v>
      </c>
      <c r="G60" s="24">
        <f t="shared" si="6"/>
        <v>0</v>
      </c>
      <c r="H60" s="24">
        <f>SUMIF(SAN,'[1]SP'!$A60,SAN_ANNO_C)</f>
        <v>0</v>
      </c>
      <c r="I60" s="24">
        <f>SUMIF(RIC,'[1]SP'!$A60,RIC_ANNO_C)</f>
        <v>0</v>
      </c>
      <c r="J60" s="24">
        <f>SUMIF(SOC,'[1]SP'!$A60,SOC_ANNO_C)</f>
        <v>0</v>
      </c>
      <c r="K60" s="16"/>
      <c r="L60" s="24">
        <f>SUMIF(DATI_TOTALE,'[1]SP'!$A60,DATI_TOTALE_DETT_1)</f>
        <v>0</v>
      </c>
      <c r="M60" s="24">
        <f>SUMIF(DATI_TOTALE,'[1]SP'!$A60,DATI_TOTALE_DETT_2)</f>
        <v>0</v>
      </c>
      <c r="N60" s="24">
        <f t="shared" si="1"/>
        <v>0</v>
      </c>
      <c r="O60" s="24">
        <f t="shared" si="14"/>
        <v>0</v>
      </c>
      <c r="P60" s="24">
        <f t="shared" si="15"/>
        <v>0</v>
      </c>
      <c r="Q60" s="25">
        <f t="shared" si="16"/>
        <v>0</v>
      </c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ht="12.75">
      <c r="A61" s="26" t="s">
        <v>115</v>
      </c>
      <c r="B61" s="23" t="s">
        <v>116</v>
      </c>
      <c r="C61" s="24">
        <f t="shared" si="5"/>
        <v>0</v>
      </c>
      <c r="D61" s="24">
        <f>SUMIF(SAN,'[1]SP'!$A61,SAN_ANNO_P)</f>
        <v>0</v>
      </c>
      <c r="E61" s="24">
        <f>SUMIF(RIC,'[1]SP'!$A61,RIC_ANNO_P)</f>
        <v>0</v>
      </c>
      <c r="F61" s="24">
        <f>SUMIF(SOC,'[1]SP'!$A61,SOC_ANNO_P)</f>
        <v>0</v>
      </c>
      <c r="G61" s="24">
        <f t="shared" si="6"/>
        <v>0</v>
      </c>
      <c r="H61" s="24">
        <f>SUMIF(SAN,'[1]SP'!$A61,SAN_ANNO_C)</f>
        <v>0</v>
      </c>
      <c r="I61" s="24">
        <f>SUMIF(RIC,'[1]SP'!$A61,RIC_ANNO_C)</f>
        <v>0</v>
      </c>
      <c r="J61" s="24">
        <f>SUMIF(SOC,'[1]SP'!$A61,SOC_ANNO_C)</f>
        <v>0</v>
      </c>
      <c r="K61" s="16"/>
      <c r="L61" s="24">
        <f>SUMIF(DATI_TOTALE,'[1]SP'!$A61,DATI_TOTALE_DETT_1)</f>
        <v>0</v>
      </c>
      <c r="M61" s="24">
        <f>SUMIF(DATI_TOTALE,'[1]SP'!$A61,DATI_TOTALE_DETT_2)</f>
        <v>0</v>
      </c>
      <c r="N61" s="24">
        <f t="shared" si="1"/>
        <v>0</v>
      </c>
      <c r="O61" s="24">
        <f t="shared" si="14"/>
        <v>0</v>
      </c>
      <c r="P61" s="24">
        <f t="shared" si="15"/>
        <v>0</v>
      </c>
      <c r="Q61" s="25">
        <f t="shared" si="16"/>
        <v>0</v>
      </c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ht="12.75">
      <c r="A62" s="26" t="s">
        <v>117</v>
      </c>
      <c r="B62" s="23" t="s">
        <v>118</v>
      </c>
      <c r="C62" s="24">
        <f t="shared" si="5"/>
        <v>18705</v>
      </c>
      <c r="D62" s="24">
        <f>SUMIF(SAN,'[1]SP'!$A62,SAN_ANNO_P)</f>
        <v>18705</v>
      </c>
      <c r="E62" s="24">
        <f>SUMIF(RIC,'[1]SP'!$A62,RIC_ANNO_P)</f>
        <v>0</v>
      </c>
      <c r="F62" s="24">
        <f>SUMIF(SOC,'[1]SP'!$A62,SOC_ANNO_P)</f>
        <v>0</v>
      </c>
      <c r="G62" s="24">
        <f t="shared" si="6"/>
        <v>21876</v>
      </c>
      <c r="H62" s="24">
        <f>SUMIF(SAN,'[1]SP'!$A62,SAN_ANNO_C)</f>
        <v>21876</v>
      </c>
      <c r="I62" s="24">
        <f>SUMIF(RIC,'[1]SP'!$A62,RIC_ANNO_C)</f>
        <v>0</v>
      </c>
      <c r="J62" s="24">
        <f>SUMIF(SOC,'[1]SP'!$A62,SOC_ANNO_C)</f>
        <v>0</v>
      </c>
      <c r="K62" s="16"/>
      <c r="L62" s="24">
        <f>SUMIF(DATI_TOTALE,'[1]SP'!$A62,DATI_TOTALE_DETT_1)</f>
        <v>13748</v>
      </c>
      <c r="M62" s="24">
        <f>SUMIF(DATI_TOTALE,'[1]SP'!$A62,DATI_TOTALE_DETT_2)</f>
        <v>6398</v>
      </c>
      <c r="N62" s="24">
        <f t="shared" si="1"/>
        <v>18705</v>
      </c>
      <c r="O62" s="24">
        <f t="shared" si="14"/>
        <v>21876</v>
      </c>
      <c r="P62" s="24">
        <f t="shared" si="15"/>
        <v>3171</v>
      </c>
      <c r="Q62" s="25">
        <f t="shared" si="16"/>
        <v>0.16952686447473939</v>
      </c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ht="12.75">
      <c r="A63" s="26" t="s">
        <v>119</v>
      </c>
      <c r="B63" s="23" t="s">
        <v>120</v>
      </c>
      <c r="C63" s="24">
        <f t="shared" si="5"/>
        <v>0</v>
      </c>
      <c r="D63" s="24">
        <f>SUMIF(SAN,'[1]SP'!$A63,SAN_ANNO_P)</f>
        <v>0</v>
      </c>
      <c r="E63" s="24">
        <f>SUMIF(RIC,'[1]SP'!$A63,RIC_ANNO_P)</f>
        <v>0</v>
      </c>
      <c r="F63" s="24">
        <f>SUMIF(SOC,'[1]SP'!$A63,SOC_ANNO_P)</f>
        <v>0</v>
      </c>
      <c r="G63" s="24">
        <f t="shared" si="6"/>
        <v>0</v>
      </c>
      <c r="H63" s="24">
        <f>SUMIF(SAN,'[1]SP'!$A63,SAN_ANNO_C)</f>
        <v>0</v>
      </c>
      <c r="I63" s="24">
        <f>SUMIF(RIC,'[1]SP'!$A63,RIC_ANNO_C)</f>
        <v>0</v>
      </c>
      <c r="J63" s="24">
        <f>SUMIF(SOC,'[1]SP'!$A63,SOC_ANNO_C)</f>
        <v>0</v>
      </c>
      <c r="K63" s="16"/>
      <c r="L63" s="24">
        <f>SUMIF(DATI_TOTALE,'[1]SP'!$A63,DATI_TOTALE_DETT_1)</f>
        <v>0</v>
      </c>
      <c r="M63" s="24">
        <f>SUMIF(DATI_TOTALE,'[1]SP'!$A63,DATI_TOTALE_DETT_2)</f>
        <v>0</v>
      </c>
      <c r="N63" s="24">
        <f t="shared" si="1"/>
        <v>0</v>
      </c>
      <c r="O63" s="24">
        <f t="shared" si="14"/>
        <v>0</v>
      </c>
      <c r="P63" s="24">
        <f t="shared" si="15"/>
        <v>0</v>
      </c>
      <c r="Q63" s="25">
        <f t="shared" si="16"/>
        <v>0</v>
      </c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ht="12.75">
      <c r="A64" s="26" t="s">
        <v>121</v>
      </c>
      <c r="B64" s="27" t="s">
        <v>122</v>
      </c>
      <c r="C64" s="28">
        <f t="shared" si="5"/>
        <v>51322</v>
      </c>
      <c r="D64" s="28">
        <f aca="true" t="shared" si="24" ref="D64:J64">SUM(D65:D68)</f>
        <v>51322</v>
      </c>
      <c r="E64" s="28">
        <f t="shared" si="24"/>
        <v>0</v>
      </c>
      <c r="F64" s="28">
        <f t="shared" si="24"/>
        <v>0</v>
      </c>
      <c r="G64" s="28">
        <f t="shared" si="6"/>
        <v>51754</v>
      </c>
      <c r="H64" s="28">
        <f t="shared" si="24"/>
        <v>51754</v>
      </c>
      <c r="I64" s="28">
        <f t="shared" si="24"/>
        <v>0</v>
      </c>
      <c r="J64" s="28">
        <f t="shared" si="24"/>
        <v>0</v>
      </c>
      <c r="K64" s="16"/>
      <c r="L64" s="28">
        <f>SUM(L65:L68)</f>
        <v>31744</v>
      </c>
      <c r="M64" s="28">
        <f>SUM(M65:M68)</f>
        <v>2196</v>
      </c>
      <c r="N64" s="28">
        <f t="shared" si="1"/>
        <v>51322</v>
      </c>
      <c r="O64" s="28">
        <f t="shared" si="14"/>
        <v>51754</v>
      </c>
      <c r="P64" s="28">
        <f t="shared" si="15"/>
        <v>432</v>
      </c>
      <c r="Q64" s="29">
        <f t="shared" si="16"/>
        <v>0.008417442812049413</v>
      </c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ht="12.75">
      <c r="A65" s="26" t="s">
        <v>123</v>
      </c>
      <c r="B65" s="23" t="s">
        <v>124</v>
      </c>
      <c r="C65" s="24">
        <f t="shared" si="5"/>
        <v>51322</v>
      </c>
      <c r="D65" s="24">
        <f>SUMIF(SAN,'[1]SP'!$A65,SAN_ANNO_P)</f>
        <v>51322</v>
      </c>
      <c r="E65" s="24">
        <f>SUMIF(RIC,'[1]SP'!$A65,RIC_ANNO_P)</f>
        <v>0</v>
      </c>
      <c r="F65" s="24">
        <f>SUMIF(SOC,'[1]SP'!$A65,SOC_ANNO_P)</f>
        <v>0</v>
      </c>
      <c r="G65" s="24">
        <f t="shared" si="6"/>
        <v>51754</v>
      </c>
      <c r="H65" s="24">
        <f>SUMIF(SAN,'[1]SP'!$A65,SAN_ANNO_C)</f>
        <v>51754</v>
      </c>
      <c r="I65" s="24">
        <f>SUMIF(RIC,'[1]SP'!$A65,RIC_ANNO_C)</f>
        <v>0</v>
      </c>
      <c r="J65" s="24">
        <f>SUMIF(SOC,'[1]SP'!$A65,SOC_ANNO_C)</f>
        <v>0</v>
      </c>
      <c r="K65" s="16"/>
      <c r="L65" s="24">
        <f>SUMIF(DATI_TOTALE,'[1]SP'!$A65,DATI_TOTALE_DETT_1)</f>
        <v>31744</v>
      </c>
      <c r="M65" s="24">
        <f>SUMIF(DATI_TOTALE,'[1]SP'!$A65,DATI_TOTALE_DETT_2)</f>
        <v>2196</v>
      </c>
      <c r="N65" s="24">
        <f t="shared" si="1"/>
        <v>51322</v>
      </c>
      <c r="O65" s="24">
        <f t="shared" si="14"/>
        <v>51754</v>
      </c>
      <c r="P65" s="24">
        <f t="shared" si="15"/>
        <v>432</v>
      </c>
      <c r="Q65" s="25">
        <f t="shared" si="16"/>
        <v>0.008417442812049413</v>
      </c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ht="12.75">
      <c r="A66" s="26" t="s">
        <v>125</v>
      </c>
      <c r="B66" s="23" t="s">
        <v>126</v>
      </c>
      <c r="C66" s="24">
        <f t="shared" si="5"/>
        <v>0</v>
      </c>
      <c r="D66" s="24">
        <f>SUMIF(SAN,'[1]SP'!$A66,SAN_ANNO_P)</f>
        <v>0</v>
      </c>
      <c r="E66" s="24">
        <f>SUMIF(RIC,'[1]SP'!$A66,RIC_ANNO_P)</f>
        <v>0</v>
      </c>
      <c r="F66" s="24">
        <f>SUMIF(SOC,'[1]SP'!$A66,SOC_ANNO_P)</f>
        <v>0</v>
      </c>
      <c r="G66" s="24">
        <f t="shared" si="6"/>
        <v>0</v>
      </c>
      <c r="H66" s="24">
        <f>SUMIF(SAN,'[1]SP'!$A66,SAN_ANNO_C)</f>
        <v>0</v>
      </c>
      <c r="I66" s="24">
        <f>SUMIF(RIC,'[1]SP'!$A66,RIC_ANNO_C)</f>
        <v>0</v>
      </c>
      <c r="J66" s="24">
        <f>SUMIF(SOC,'[1]SP'!$A66,SOC_ANNO_C)</f>
        <v>0</v>
      </c>
      <c r="K66" s="16"/>
      <c r="L66" s="24">
        <f>SUMIF(DATI_TOTALE,'[1]SP'!$A66,DATI_TOTALE_DETT_1)</f>
        <v>0</v>
      </c>
      <c r="M66" s="24">
        <f>SUMIF(DATI_TOTALE,'[1]SP'!$A66,DATI_TOTALE_DETT_2)</f>
        <v>0</v>
      </c>
      <c r="N66" s="24">
        <f t="shared" si="1"/>
        <v>0</v>
      </c>
      <c r="O66" s="24">
        <f t="shared" si="14"/>
        <v>0</v>
      </c>
      <c r="P66" s="24">
        <f t="shared" si="15"/>
        <v>0</v>
      </c>
      <c r="Q66" s="25">
        <f t="shared" si="16"/>
        <v>0</v>
      </c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ht="12.75">
      <c r="A67" s="26" t="s">
        <v>127</v>
      </c>
      <c r="B67" s="23" t="s">
        <v>128</v>
      </c>
      <c r="C67" s="24">
        <f t="shared" si="5"/>
        <v>0</v>
      </c>
      <c r="D67" s="24">
        <f>SUMIF(SAN,'[1]SP'!$A67,SAN_ANNO_P)</f>
        <v>0</v>
      </c>
      <c r="E67" s="24">
        <f>SUMIF(RIC,'[1]SP'!$A67,RIC_ANNO_P)</f>
        <v>0</v>
      </c>
      <c r="F67" s="24">
        <f>SUMIF(SOC,'[1]SP'!$A67,SOC_ANNO_P)</f>
        <v>0</v>
      </c>
      <c r="G67" s="24">
        <f t="shared" si="6"/>
        <v>0</v>
      </c>
      <c r="H67" s="24">
        <f>SUMIF(SAN,'[1]SP'!$A67,SAN_ANNO_C)</f>
        <v>0</v>
      </c>
      <c r="I67" s="24">
        <f>SUMIF(RIC,'[1]SP'!$A67,RIC_ANNO_C)</f>
        <v>0</v>
      </c>
      <c r="J67" s="24">
        <f>SUMIF(SOC,'[1]SP'!$A67,SOC_ANNO_C)</f>
        <v>0</v>
      </c>
      <c r="K67" s="16"/>
      <c r="L67" s="24">
        <f>SUMIF(DATI_TOTALE,'[1]SP'!$A67,DATI_TOTALE_DETT_1)</f>
        <v>0</v>
      </c>
      <c r="M67" s="24">
        <f>SUMIF(DATI_TOTALE,'[1]SP'!$A67,DATI_TOTALE_DETT_2)</f>
        <v>0</v>
      </c>
      <c r="N67" s="24">
        <f t="shared" si="1"/>
        <v>0</v>
      </c>
      <c r="O67" s="24">
        <f t="shared" si="14"/>
        <v>0</v>
      </c>
      <c r="P67" s="24">
        <f t="shared" si="15"/>
        <v>0</v>
      </c>
      <c r="Q67" s="25">
        <f t="shared" si="16"/>
        <v>0</v>
      </c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ht="12.75">
      <c r="A68" s="26" t="s">
        <v>129</v>
      </c>
      <c r="B68" s="23" t="s">
        <v>130</v>
      </c>
      <c r="C68" s="24">
        <f t="shared" si="5"/>
        <v>0</v>
      </c>
      <c r="D68" s="24">
        <f>SUMIF(SAN,'[1]SP'!$A68,SAN_ANNO_P)</f>
        <v>0</v>
      </c>
      <c r="E68" s="24">
        <f>SUMIF(RIC,'[1]SP'!$A68,RIC_ANNO_P)</f>
        <v>0</v>
      </c>
      <c r="F68" s="24">
        <f>SUMIF(SOC,'[1]SP'!$A68,SOC_ANNO_P)</f>
        <v>0</v>
      </c>
      <c r="G68" s="24">
        <f t="shared" si="6"/>
        <v>0</v>
      </c>
      <c r="H68" s="24">
        <f>SUMIF(SAN,'[1]SP'!$A68,SAN_ANNO_C)</f>
        <v>0</v>
      </c>
      <c r="I68" s="24">
        <f>SUMIF(RIC,'[1]SP'!$A68,RIC_ANNO_C)</f>
        <v>0</v>
      </c>
      <c r="J68" s="24">
        <f>SUMIF(SOC,'[1]SP'!$A68,SOC_ANNO_C)</f>
        <v>0</v>
      </c>
      <c r="K68" s="16"/>
      <c r="L68" s="24">
        <f>SUMIF(DATI_TOTALE,'[1]SP'!$A68,DATI_TOTALE_DETT_1)</f>
        <v>0</v>
      </c>
      <c r="M68" s="24">
        <f>SUMIF(DATI_TOTALE,'[1]SP'!$A68,DATI_TOTALE_DETT_2)</f>
        <v>0</v>
      </c>
      <c r="N68" s="24">
        <f t="shared" si="1"/>
        <v>0</v>
      </c>
      <c r="O68" s="24">
        <f t="shared" si="14"/>
        <v>0</v>
      </c>
      <c r="P68" s="24">
        <f t="shared" si="15"/>
        <v>0</v>
      </c>
      <c r="Q68" s="25">
        <f t="shared" si="16"/>
        <v>0</v>
      </c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ht="12.75">
      <c r="A69" s="1" t="s">
        <v>131</v>
      </c>
      <c r="B69" s="23" t="s">
        <v>132</v>
      </c>
      <c r="C69" s="24">
        <f t="shared" si="5"/>
        <v>0</v>
      </c>
      <c r="D69" s="24">
        <f>SUMIF(SAN,'[1]SP'!$A69,SAN_ANNO_P)</f>
        <v>0</v>
      </c>
      <c r="E69" s="24">
        <f>SUMIF(RIC,'[1]SP'!$A69,RIC_ANNO_P)</f>
        <v>0</v>
      </c>
      <c r="F69" s="24">
        <f>SUMIF(SOC,'[1]SP'!$A69,SOC_ANNO_P)</f>
        <v>0</v>
      </c>
      <c r="G69" s="24">
        <f t="shared" si="6"/>
        <v>0</v>
      </c>
      <c r="H69" s="24">
        <f>SUMIF(SAN,'[1]SP'!$A69,SAN_ANNO_C)</f>
        <v>0</v>
      </c>
      <c r="I69" s="24">
        <f>SUMIF(RIC,'[1]SP'!$A69,RIC_ANNO_C)</f>
        <v>0</v>
      </c>
      <c r="J69" s="24">
        <f>SUMIF(SOC,'[1]SP'!$A69,SOC_ANNO_C)</f>
        <v>0</v>
      </c>
      <c r="K69" s="16"/>
      <c r="L69" s="24">
        <f>SUMIF(DATI_TOTALE,'[1]SP'!$A69,DATI_TOTALE_DETT_1)</f>
        <v>0</v>
      </c>
      <c r="M69" s="24">
        <f>SUMIF(DATI_TOTALE,'[1]SP'!$A69,DATI_TOTALE_DETT_2)</f>
        <v>0</v>
      </c>
      <c r="N69" s="24">
        <f t="shared" si="1"/>
        <v>0</v>
      </c>
      <c r="O69" s="24">
        <f t="shared" si="14"/>
        <v>0</v>
      </c>
      <c r="P69" s="24">
        <f t="shared" si="15"/>
        <v>0</v>
      </c>
      <c r="Q69" s="25">
        <f t="shared" si="16"/>
        <v>0</v>
      </c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ht="12.75">
      <c r="A70" s="1" t="s">
        <v>133</v>
      </c>
      <c r="B70" s="27" t="s">
        <v>134</v>
      </c>
      <c r="C70" s="28">
        <f t="shared" si="5"/>
        <v>55568</v>
      </c>
      <c r="D70" s="28">
        <f>SUM(D72:D75)</f>
        <v>55550</v>
      </c>
      <c r="E70" s="28">
        <f aca="true" t="shared" si="25" ref="E70:J70">SUM(E72:E75)</f>
        <v>18</v>
      </c>
      <c r="F70" s="28">
        <f t="shared" si="25"/>
        <v>0</v>
      </c>
      <c r="G70" s="28">
        <f t="shared" si="6"/>
        <v>46956</v>
      </c>
      <c r="H70" s="28">
        <f t="shared" si="25"/>
        <v>46903</v>
      </c>
      <c r="I70" s="28">
        <f t="shared" si="25"/>
        <v>53</v>
      </c>
      <c r="J70" s="28">
        <f t="shared" si="25"/>
        <v>0</v>
      </c>
      <c r="K70" s="16"/>
      <c r="L70" s="28">
        <f>SUM(L71:L75)</f>
        <v>17337</v>
      </c>
      <c r="M70" s="28">
        <f>SUM(M71:M75)</f>
        <v>74935</v>
      </c>
      <c r="N70" s="28">
        <f t="shared" si="1"/>
        <v>55568</v>
      </c>
      <c r="O70" s="28">
        <f t="shared" si="14"/>
        <v>46956</v>
      </c>
      <c r="P70" s="28">
        <f t="shared" si="15"/>
        <v>-8612</v>
      </c>
      <c r="Q70" s="29">
        <f t="shared" si="16"/>
        <v>-0.15498128419234092</v>
      </c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ht="12.75">
      <c r="A71" s="1" t="s">
        <v>135</v>
      </c>
      <c r="B71" s="27" t="s">
        <v>136</v>
      </c>
      <c r="C71" s="28">
        <f t="shared" si="5"/>
        <v>54789</v>
      </c>
      <c r="D71" s="28">
        <f>SUM(D72:D74)</f>
        <v>54783</v>
      </c>
      <c r="E71" s="28">
        <f aca="true" t="shared" si="26" ref="E71:J71">SUM(E72:E74)</f>
        <v>6</v>
      </c>
      <c r="F71" s="28">
        <f t="shared" si="26"/>
        <v>0</v>
      </c>
      <c r="G71" s="28">
        <f t="shared" si="6"/>
        <v>46166</v>
      </c>
      <c r="H71" s="28">
        <f t="shared" si="26"/>
        <v>46160</v>
      </c>
      <c r="I71" s="28">
        <f t="shared" si="26"/>
        <v>6</v>
      </c>
      <c r="J71" s="28">
        <f t="shared" si="26"/>
        <v>0</v>
      </c>
      <c r="K71" s="16"/>
      <c r="L71" s="28">
        <f>SUMIF(DATI_TOTALE,'[1]SP'!$A71,DATI_TOTALE_DETT_1)</f>
        <v>0</v>
      </c>
      <c r="M71" s="28">
        <f>SUMIF(DATI_TOTALE,'[1]SP'!$A71,DATI_TOTALE_DETT_2)</f>
        <v>0</v>
      </c>
      <c r="N71" s="28">
        <f t="shared" si="1"/>
        <v>54789</v>
      </c>
      <c r="O71" s="28">
        <f t="shared" si="14"/>
        <v>46166</v>
      </c>
      <c r="P71" s="28">
        <f t="shared" si="15"/>
        <v>-8623</v>
      </c>
      <c r="Q71" s="29">
        <f t="shared" si="16"/>
        <v>-0.15738560659986495</v>
      </c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ht="12.75">
      <c r="A72" s="26" t="s">
        <v>137</v>
      </c>
      <c r="B72" s="40" t="s">
        <v>138</v>
      </c>
      <c r="C72" s="24">
        <f t="shared" si="5"/>
        <v>0</v>
      </c>
      <c r="D72" s="24">
        <f>SUMIF(SAN,'[1]SP'!$A72,SAN_ANNO_P)</f>
        <v>0</v>
      </c>
      <c r="E72" s="24">
        <f>SUMIF(RIC,'[1]SP'!$A72,RIC_ANNO_P)</f>
        <v>0</v>
      </c>
      <c r="F72" s="24">
        <f>SUMIF(SOC,'[1]SP'!$A72,SOC_ANNO_P)</f>
        <v>0</v>
      </c>
      <c r="G72" s="24">
        <f t="shared" si="6"/>
        <v>0</v>
      </c>
      <c r="H72" s="24">
        <f>SUMIF(SAN,'[1]SP'!$A72,SAN_ANNO_C)</f>
        <v>0</v>
      </c>
      <c r="I72" s="24">
        <f>SUMIF(RIC,'[1]SP'!$A72,RIC_ANNO_C)</f>
        <v>0</v>
      </c>
      <c r="J72" s="24">
        <f>SUMIF(SOC,'[1]SP'!$A72,SOC_ANNO_C)</f>
        <v>0</v>
      </c>
      <c r="K72" s="16"/>
      <c r="L72" s="24">
        <f>SUMIF(DATI_TOTALE,'[1]SP'!$A72,DATI_TOTALE_DETT_1)</f>
        <v>0</v>
      </c>
      <c r="M72" s="24">
        <f>SUMIF(DATI_TOTALE,'[1]SP'!$A72,DATI_TOTALE_DETT_2)</f>
        <v>0</v>
      </c>
      <c r="N72" s="24">
        <f>+C72</f>
        <v>0</v>
      </c>
      <c r="O72" s="24">
        <f>+G72</f>
        <v>0</v>
      </c>
      <c r="P72" s="24">
        <f>+O72-N72</f>
        <v>0</v>
      </c>
      <c r="Q72" s="25">
        <f>IF(N72&lt;&gt;0,+P72/N72,0)</f>
        <v>0</v>
      </c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ht="12.75">
      <c r="A73" s="26" t="s">
        <v>139</v>
      </c>
      <c r="B73" s="40" t="s">
        <v>140</v>
      </c>
      <c r="C73" s="24">
        <f t="shared" si="5"/>
        <v>0</v>
      </c>
      <c r="D73" s="24">
        <f>SUMIF(SAN,'[1]SP'!$A73,SAN_ANNO_P)</f>
        <v>0</v>
      </c>
      <c r="E73" s="24">
        <f>SUMIF(RIC,'[1]SP'!$A73,RIC_ANNO_P)</f>
        <v>0</v>
      </c>
      <c r="F73" s="24">
        <f>SUMIF(SOC,'[1]SP'!$A73,SOC_ANNO_P)</f>
        <v>0</v>
      </c>
      <c r="G73" s="24">
        <f t="shared" si="6"/>
        <v>0</v>
      </c>
      <c r="H73" s="24">
        <f>SUMIF(SAN,'[1]SP'!$A73,SAN_ANNO_C)</f>
        <v>0</v>
      </c>
      <c r="I73" s="24">
        <f>SUMIF(RIC,'[1]SP'!$A73,RIC_ANNO_C)</f>
        <v>0</v>
      </c>
      <c r="J73" s="24">
        <f>SUMIF(SOC,'[1]SP'!$A73,SOC_ANNO_C)</f>
        <v>0</v>
      </c>
      <c r="K73" s="16"/>
      <c r="L73" s="24">
        <f>SUMIF(DATI_TOTALE,'[1]SP'!$A73,DATI_TOTALE_DETT_1)</f>
        <v>0</v>
      </c>
      <c r="M73" s="24">
        <f>SUMIF(DATI_TOTALE,'[1]SP'!$A73,DATI_TOTALE_DETT_2)</f>
        <v>0</v>
      </c>
      <c r="N73" s="24">
        <f>+C73</f>
        <v>0</v>
      </c>
      <c r="O73" s="24">
        <f>+G73</f>
        <v>0</v>
      </c>
      <c r="P73" s="24">
        <f>+O73-N73</f>
        <v>0</v>
      </c>
      <c r="Q73" s="25">
        <f>IF(N73&lt;&gt;0,+P73/N73,0)</f>
        <v>0</v>
      </c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ht="12.75">
      <c r="A74" s="26" t="s">
        <v>141</v>
      </c>
      <c r="B74" s="40" t="s">
        <v>142</v>
      </c>
      <c r="C74" s="24">
        <f aca="true" t="shared" si="27" ref="C74:C137">SUM(D74:F74)</f>
        <v>54789</v>
      </c>
      <c r="D74" s="24">
        <f>SUMIF(SAN,'[1]SP'!$A74,SAN_ANNO_P)</f>
        <v>54783</v>
      </c>
      <c r="E74" s="24">
        <f>SUMIF(RIC,'[1]SP'!$A74,RIC_ANNO_P)</f>
        <v>6</v>
      </c>
      <c r="F74" s="24">
        <f>SUMIF(SOC,'[1]SP'!$A74,SOC_ANNO_P)</f>
        <v>0</v>
      </c>
      <c r="G74" s="24">
        <f aca="true" t="shared" si="28" ref="G74:G137">SUM(H74:J74)</f>
        <v>46166</v>
      </c>
      <c r="H74" s="24">
        <f>SUMIF(SAN,'[1]SP'!$A74,SAN_ANNO_C)</f>
        <v>46160</v>
      </c>
      <c r="I74" s="24">
        <f>SUMIF(RIC,'[1]SP'!$A74,RIC_ANNO_C)</f>
        <v>6</v>
      </c>
      <c r="J74" s="24">
        <f>SUMIF(SOC,'[1]SP'!$A74,SOC_ANNO_C)</f>
        <v>0</v>
      </c>
      <c r="K74" s="16"/>
      <c r="L74" s="24">
        <f>SUMIF(DATI_TOTALE,'[1]SP'!$A74,DATI_TOTALE_DETT_1)</f>
        <v>17309</v>
      </c>
      <c r="M74" s="24">
        <f>SUMIF(DATI_TOTALE,'[1]SP'!$A74,DATI_TOTALE_DETT_2)</f>
        <v>74238</v>
      </c>
      <c r="N74" s="24">
        <f>+C74</f>
        <v>54789</v>
      </c>
      <c r="O74" s="24">
        <f>+G74</f>
        <v>46166</v>
      </c>
      <c r="P74" s="24">
        <f>+O74-N74</f>
        <v>-8623</v>
      </c>
      <c r="Q74" s="25">
        <f>IF(N74&lt;&gt;0,+P74/N74,0)</f>
        <v>-0.15738560659986495</v>
      </c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ht="12.75">
      <c r="A75" s="1" t="s">
        <v>143</v>
      </c>
      <c r="B75" s="23" t="s">
        <v>144</v>
      </c>
      <c r="C75" s="24">
        <f t="shared" si="27"/>
        <v>779</v>
      </c>
      <c r="D75" s="24">
        <f>SUMIF(SAN,'[1]SP'!$A75,SAN_ANNO_P)</f>
        <v>767</v>
      </c>
      <c r="E75" s="24">
        <f>SUMIF(RIC,'[1]SP'!$A75,RIC_ANNO_P)</f>
        <v>12</v>
      </c>
      <c r="F75" s="24">
        <f>SUMIF(SOC,'[1]SP'!$A75,SOC_ANNO_P)</f>
        <v>0</v>
      </c>
      <c r="G75" s="24">
        <f t="shared" si="28"/>
        <v>790</v>
      </c>
      <c r="H75" s="24">
        <f>SUMIF(SAN,'[1]SP'!$A75,SAN_ANNO_C)</f>
        <v>743</v>
      </c>
      <c r="I75" s="24">
        <f>SUMIF(RIC,'[1]SP'!$A75,RIC_ANNO_C)</f>
        <v>47</v>
      </c>
      <c r="J75" s="24">
        <f>SUMIF(SOC,'[1]SP'!$A75,SOC_ANNO_C)</f>
        <v>0</v>
      </c>
      <c r="K75" s="16"/>
      <c r="L75" s="24">
        <f>SUMIF(DATI_TOTALE,'[1]SP'!$A75,DATI_TOTALE_DETT_1)</f>
        <v>28</v>
      </c>
      <c r="M75" s="24">
        <f>SUMIF(DATI_TOTALE,'[1]SP'!$A75,DATI_TOTALE_DETT_2)</f>
        <v>697</v>
      </c>
      <c r="N75" s="24">
        <f t="shared" si="1"/>
        <v>779</v>
      </c>
      <c r="O75" s="24">
        <f t="shared" si="14"/>
        <v>790</v>
      </c>
      <c r="P75" s="24">
        <f t="shared" si="15"/>
        <v>11</v>
      </c>
      <c r="Q75" s="25">
        <f t="shared" si="16"/>
        <v>0.014120667522464698</v>
      </c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ht="12.75">
      <c r="A76" s="1" t="s">
        <v>145</v>
      </c>
      <c r="B76" s="23" t="s">
        <v>146</v>
      </c>
      <c r="C76" s="24">
        <f t="shared" si="27"/>
        <v>0</v>
      </c>
      <c r="D76" s="24">
        <f>SUMIF(SAN,'[1]SP'!$A76,SAN_ANNO_P)</f>
        <v>0</v>
      </c>
      <c r="E76" s="24">
        <f>SUMIF(RIC,'[1]SP'!$A76,RIC_ANNO_P)</f>
        <v>0</v>
      </c>
      <c r="F76" s="24">
        <f>SUMIF(SOC,'[1]SP'!$A76,SOC_ANNO_P)</f>
        <v>0</v>
      </c>
      <c r="G76" s="24">
        <f t="shared" si="28"/>
        <v>0</v>
      </c>
      <c r="H76" s="24">
        <f>SUMIF(SAN,'[1]SP'!$A76,SAN_ANNO_C)</f>
        <v>0</v>
      </c>
      <c r="I76" s="24">
        <f>SUMIF(RIC,'[1]SP'!$A76,RIC_ANNO_C)</f>
        <v>0</v>
      </c>
      <c r="J76" s="24">
        <f>SUMIF(SOC,'[1]SP'!$A76,SOC_ANNO_C)</f>
        <v>0</v>
      </c>
      <c r="K76" s="16"/>
      <c r="L76" s="24">
        <f>SUMIF(DATI_TOTALE,'[1]SP'!$A76,DATI_TOTALE_DETT_1)</f>
        <v>0</v>
      </c>
      <c r="M76" s="24">
        <f>SUMIF(DATI_TOTALE,'[1]SP'!$A76,DATI_TOTALE_DETT_2)</f>
        <v>0</v>
      </c>
      <c r="N76" s="24">
        <f aca="true" t="shared" si="29" ref="N76:N87">+C76</f>
        <v>0</v>
      </c>
      <c r="O76" s="24">
        <f t="shared" si="14"/>
        <v>0</v>
      </c>
      <c r="P76" s="24">
        <f t="shared" si="15"/>
        <v>0</v>
      </c>
      <c r="Q76" s="25">
        <f t="shared" si="16"/>
        <v>0</v>
      </c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ht="12.75">
      <c r="A77" s="26" t="s">
        <v>147</v>
      </c>
      <c r="B77" s="23" t="s">
        <v>148</v>
      </c>
      <c r="C77" s="24">
        <f t="shared" si="27"/>
        <v>1125</v>
      </c>
      <c r="D77" s="24">
        <f>SUMIF(SAN,'[1]SP'!$A77,SAN_ANNO_P)</f>
        <v>1125</v>
      </c>
      <c r="E77" s="24">
        <f>SUMIF(RIC,'[1]SP'!$A77,RIC_ANNO_P)</f>
        <v>0</v>
      </c>
      <c r="F77" s="24">
        <f>SUMIF(SOC,'[1]SP'!$A77,SOC_ANNO_P)</f>
        <v>0</v>
      </c>
      <c r="G77" s="24">
        <f t="shared" si="28"/>
        <v>1150</v>
      </c>
      <c r="H77" s="24">
        <f>SUMIF(SAN,'[1]SP'!$A77,SAN_ANNO_C)</f>
        <v>1150</v>
      </c>
      <c r="I77" s="24">
        <f>SUMIF(RIC,'[1]SP'!$A77,RIC_ANNO_C)</f>
        <v>0</v>
      </c>
      <c r="J77" s="24">
        <f>SUMIF(SOC,'[1]SP'!$A77,SOC_ANNO_C)</f>
        <v>0</v>
      </c>
      <c r="K77" s="16"/>
      <c r="L77" s="24">
        <f>SUMIF(DATI_TOTALE,'[1]SP'!$A77,DATI_TOTALE_DETT_1)</f>
        <v>0</v>
      </c>
      <c r="M77" s="24">
        <f>SUMIF(DATI_TOTALE,'[1]SP'!$A77,DATI_TOTALE_DETT_2)</f>
        <v>2300</v>
      </c>
      <c r="N77" s="24">
        <f t="shared" si="29"/>
        <v>1125</v>
      </c>
      <c r="O77" s="24">
        <f t="shared" si="14"/>
        <v>1150</v>
      </c>
      <c r="P77" s="24">
        <f t="shared" si="15"/>
        <v>25</v>
      </c>
      <c r="Q77" s="25">
        <f t="shared" si="16"/>
        <v>0.022222222222222223</v>
      </c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ht="12.75">
      <c r="A78" s="26" t="s">
        <v>149</v>
      </c>
      <c r="B78" s="23" t="s">
        <v>150</v>
      </c>
      <c r="C78" s="24">
        <f t="shared" si="27"/>
        <v>14460</v>
      </c>
      <c r="D78" s="24">
        <f>SUMIF(SAN,'[1]SP'!$A78,SAN_ANNO_P)</f>
        <v>14110</v>
      </c>
      <c r="E78" s="24">
        <f>SUMIF(RIC,'[1]SP'!$A78,RIC_ANNO_P)</f>
        <v>350</v>
      </c>
      <c r="F78" s="24">
        <f>SUMIF(SOC,'[1]SP'!$A78,SOC_ANNO_P)</f>
        <v>0</v>
      </c>
      <c r="G78" s="24">
        <f t="shared" si="28"/>
        <v>19505</v>
      </c>
      <c r="H78" s="24">
        <f>SUMIF(SAN,'[1]SP'!$A78,SAN_ANNO_C)</f>
        <v>19307</v>
      </c>
      <c r="I78" s="24">
        <f>SUMIF(RIC,'[1]SP'!$A78,RIC_ANNO_C)</f>
        <v>198</v>
      </c>
      <c r="J78" s="24">
        <f>SUMIF(SOC,'[1]SP'!$A78,SOC_ANNO_C)</f>
        <v>0</v>
      </c>
      <c r="K78" s="16"/>
      <c r="L78" s="24">
        <f>SUMIF(DATI_TOTALE,'[1]SP'!$A78,DATI_TOTALE_DETT_1)</f>
        <v>1343</v>
      </c>
      <c r="M78" s="24">
        <f>SUMIF(DATI_TOTALE,'[1]SP'!$A78,DATI_TOTALE_DETT_2)</f>
        <v>37128</v>
      </c>
      <c r="N78" s="24">
        <f t="shared" si="29"/>
        <v>14460</v>
      </c>
      <c r="O78" s="24">
        <f t="shared" si="14"/>
        <v>19505</v>
      </c>
      <c r="P78" s="24">
        <f t="shared" si="15"/>
        <v>5045</v>
      </c>
      <c r="Q78" s="25">
        <f t="shared" si="16"/>
        <v>0.34889349930843705</v>
      </c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ht="12.75">
      <c r="A79" s="1" t="s">
        <v>151</v>
      </c>
      <c r="B79" s="20" t="s">
        <v>152</v>
      </c>
      <c r="C79" s="21">
        <f t="shared" si="27"/>
        <v>0</v>
      </c>
      <c r="D79" s="21">
        <f aca="true" t="shared" si="30" ref="D79:J79">+D80+D81</f>
        <v>0</v>
      </c>
      <c r="E79" s="21">
        <f t="shared" si="30"/>
        <v>0</v>
      </c>
      <c r="F79" s="21">
        <f t="shared" si="30"/>
        <v>0</v>
      </c>
      <c r="G79" s="21">
        <f t="shared" si="28"/>
        <v>0</v>
      </c>
      <c r="H79" s="21">
        <f t="shared" si="30"/>
        <v>0</v>
      </c>
      <c r="I79" s="21">
        <f t="shared" si="30"/>
        <v>0</v>
      </c>
      <c r="J79" s="21">
        <f t="shared" si="30"/>
        <v>0</v>
      </c>
      <c r="K79" s="16"/>
      <c r="L79" s="16"/>
      <c r="M79" s="16"/>
      <c r="N79" s="21">
        <f t="shared" si="29"/>
        <v>0</v>
      </c>
      <c r="O79" s="21">
        <f t="shared" si="14"/>
        <v>0</v>
      </c>
      <c r="P79" s="21">
        <f t="shared" si="15"/>
        <v>0</v>
      </c>
      <c r="Q79" s="22">
        <f t="shared" si="16"/>
        <v>0</v>
      </c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ht="12.75">
      <c r="A80" s="1" t="s">
        <v>153</v>
      </c>
      <c r="B80" s="23" t="s">
        <v>154</v>
      </c>
      <c r="C80" s="24">
        <f t="shared" si="27"/>
        <v>0</v>
      </c>
      <c r="D80" s="24">
        <f>SUMIF(SAN,'[1]SP'!$A80,SAN_ANNO_P)</f>
        <v>0</v>
      </c>
      <c r="E80" s="24">
        <f>SUMIF(RIC,'[1]SP'!$A80,RIC_ANNO_P)</f>
        <v>0</v>
      </c>
      <c r="F80" s="24">
        <f>SUMIF(SOC,'[1]SP'!$A80,SOC_ANNO_P)</f>
        <v>0</v>
      </c>
      <c r="G80" s="24">
        <f t="shared" si="28"/>
        <v>0</v>
      </c>
      <c r="H80" s="24">
        <f>SUMIF(SAN,'[1]SP'!$A80,SAN_ANNO_C)</f>
        <v>0</v>
      </c>
      <c r="I80" s="24">
        <f>SUMIF(RIC,'[1]SP'!$A80,RIC_ANNO_C)</f>
        <v>0</v>
      </c>
      <c r="J80" s="24">
        <f>SUMIF(SOC,'[1]SP'!$A80,SOC_ANNO_C)</f>
        <v>0</v>
      </c>
      <c r="K80" s="16"/>
      <c r="L80" s="16"/>
      <c r="M80" s="16"/>
      <c r="N80" s="24">
        <f t="shared" si="29"/>
        <v>0</v>
      </c>
      <c r="O80" s="24">
        <f t="shared" si="14"/>
        <v>0</v>
      </c>
      <c r="P80" s="24">
        <f t="shared" si="15"/>
        <v>0</v>
      </c>
      <c r="Q80" s="25">
        <f t="shared" si="16"/>
        <v>0</v>
      </c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ht="12.75">
      <c r="A81" s="1" t="s">
        <v>155</v>
      </c>
      <c r="B81" s="23" t="s">
        <v>156</v>
      </c>
      <c r="C81" s="24">
        <f t="shared" si="27"/>
        <v>0</v>
      </c>
      <c r="D81" s="24">
        <f>SUMIF(SAN,'[1]SP'!$A81,SAN_ANNO_P)</f>
        <v>0</v>
      </c>
      <c r="E81" s="24">
        <f>SUMIF(RIC,'[1]SP'!$A81,RIC_ANNO_P)</f>
        <v>0</v>
      </c>
      <c r="F81" s="24">
        <f>SUMIF(SOC,'[1]SP'!$A81,SOC_ANNO_P)</f>
        <v>0</v>
      </c>
      <c r="G81" s="24">
        <f t="shared" si="28"/>
        <v>0</v>
      </c>
      <c r="H81" s="24">
        <f>SUMIF(SAN,'[1]SP'!$A81,SAN_ANNO_C)</f>
        <v>0</v>
      </c>
      <c r="I81" s="24">
        <f>SUMIF(RIC,'[1]SP'!$A81,RIC_ANNO_C)</f>
        <v>0</v>
      </c>
      <c r="J81" s="24">
        <f>SUMIF(SOC,'[1]SP'!$A81,SOC_ANNO_C)</f>
        <v>0</v>
      </c>
      <c r="K81" s="16"/>
      <c r="L81" s="16"/>
      <c r="M81" s="16"/>
      <c r="N81" s="24">
        <f t="shared" si="29"/>
        <v>0</v>
      </c>
      <c r="O81" s="24">
        <f t="shared" si="14"/>
        <v>0</v>
      </c>
      <c r="P81" s="24">
        <f t="shared" si="15"/>
        <v>0</v>
      </c>
      <c r="Q81" s="25">
        <f t="shared" si="16"/>
        <v>0</v>
      </c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ht="12.75">
      <c r="A82" s="1" t="s">
        <v>157</v>
      </c>
      <c r="B82" s="20" t="s">
        <v>158</v>
      </c>
      <c r="C82" s="21">
        <f t="shared" si="27"/>
        <v>151975</v>
      </c>
      <c r="D82" s="21">
        <f aca="true" t="shared" si="31" ref="D82:J82">SUM(D83:D86)</f>
        <v>141132</v>
      </c>
      <c r="E82" s="21">
        <f t="shared" si="31"/>
        <v>10843</v>
      </c>
      <c r="F82" s="21">
        <f t="shared" si="31"/>
        <v>0</v>
      </c>
      <c r="G82" s="21">
        <f t="shared" si="28"/>
        <v>147762</v>
      </c>
      <c r="H82" s="21">
        <f t="shared" si="31"/>
        <v>140001</v>
      </c>
      <c r="I82" s="21">
        <f t="shared" si="31"/>
        <v>7761</v>
      </c>
      <c r="J82" s="21">
        <f t="shared" si="31"/>
        <v>0</v>
      </c>
      <c r="K82" s="16"/>
      <c r="L82" s="16"/>
      <c r="M82" s="16"/>
      <c r="N82" s="21">
        <f t="shared" si="29"/>
        <v>151975</v>
      </c>
      <c r="O82" s="21">
        <f t="shared" si="14"/>
        <v>147762</v>
      </c>
      <c r="P82" s="21">
        <f t="shared" si="15"/>
        <v>-4213</v>
      </c>
      <c r="Q82" s="22">
        <f t="shared" si="16"/>
        <v>-0.027721664747491364</v>
      </c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ht="12.75">
      <c r="A83" s="1" t="s">
        <v>159</v>
      </c>
      <c r="B83" s="23" t="s">
        <v>160</v>
      </c>
      <c r="C83" s="24">
        <f t="shared" si="27"/>
        <v>8</v>
      </c>
      <c r="D83" s="24">
        <f>SUMIF(SAN,'[1]SP'!$A83,SAN_ANNO_P)</f>
        <v>8</v>
      </c>
      <c r="E83" s="24">
        <f>SUMIF(RIC,'[1]SP'!$A83,RIC_ANNO_P)</f>
        <v>0</v>
      </c>
      <c r="F83" s="24">
        <f>SUMIF(SOC,'[1]SP'!$A83,SOC_ANNO_P)</f>
        <v>0</v>
      </c>
      <c r="G83" s="24">
        <f t="shared" si="28"/>
        <v>15</v>
      </c>
      <c r="H83" s="24">
        <f>SUMIF(SAN,'[1]SP'!$A83,SAN_ANNO_C)</f>
        <v>15</v>
      </c>
      <c r="I83" s="24">
        <f>SUMIF(RIC,'[1]SP'!$A83,RIC_ANNO_C)</f>
        <v>0</v>
      </c>
      <c r="J83" s="24">
        <f>SUMIF(SOC,'[1]SP'!$A83,SOC_ANNO_C)</f>
        <v>0</v>
      </c>
      <c r="K83" s="16"/>
      <c r="L83" s="16"/>
      <c r="M83" s="16"/>
      <c r="N83" s="24">
        <f t="shared" si="29"/>
        <v>8</v>
      </c>
      <c r="O83" s="24">
        <f t="shared" si="14"/>
        <v>15</v>
      </c>
      <c r="P83" s="24">
        <f t="shared" si="15"/>
        <v>7</v>
      </c>
      <c r="Q83" s="25">
        <f t="shared" si="16"/>
        <v>0.875</v>
      </c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ht="12.75">
      <c r="A84" s="1" t="s">
        <v>161</v>
      </c>
      <c r="B84" s="23" t="s">
        <v>162</v>
      </c>
      <c r="C84" s="24">
        <f t="shared" si="27"/>
        <v>0</v>
      </c>
      <c r="D84" s="24">
        <f>SUMIF(SAN,'[1]SP'!$A84,SAN_ANNO_P)</f>
        <v>0</v>
      </c>
      <c r="E84" s="24">
        <f>SUMIF(RIC,'[1]SP'!$A84,RIC_ANNO_P)</f>
        <v>0</v>
      </c>
      <c r="F84" s="24">
        <f>SUMIF(SOC,'[1]SP'!$A84,SOC_ANNO_P)</f>
        <v>0</v>
      </c>
      <c r="G84" s="24">
        <f t="shared" si="28"/>
        <v>0</v>
      </c>
      <c r="H84" s="24">
        <f>SUMIF(SAN,'[1]SP'!$A84,SAN_ANNO_C)</f>
        <v>0</v>
      </c>
      <c r="I84" s="24">
        <f>SUMIF(RIC,'[1]SP'!$A84,RIC_ANNO_C)</f>
        <v>0</v>
      </c>
      <c r="J84" s="24">
        <f>SUMIF(SOC,'[1]SP'!$A84,SOC_ANNO_C)</f>
        <v>0</v>
      </c>
      <c r="K84" s="16"/>
      <c r="L84" s="16"/>
      <c r="M84" s="16"/>
      <c r="N84" s="24">
        <f t="shared" si="29"/>
        <v>0</v>
      </c>
      <c r="O84" s="24">
        <f t="shared" si="14"/>
        <v>0</v>
      </c>
      <c r="P84" s="24">
        <f t="shared" si="15"/>
        <v>0</v>
      </c>
      <c r="Q84" s="25">
        <f t="shared" si="16"/>
        <v>0</v>
      </c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12.75">
      <c r="A85" s="26" t="s">
        <v>163</v>
      </c>
      <c r="B85" s="23" t="s">
        <v>164</v>
      </c>
      <c r="C85" s="24">
        <f t="shared" si="27"/>
        <v>151905</v>
      </c>
      <c r="D85" s="24">
        <f>SUMIF(SAN,'[1]SP'!$A85,SAN_ANNO_P)</f>
        <v>141062</v>
      </c>
      <c r="E85" s="24">
        <f>SUMIF(RIC,'[1]SP'!$A85,RIC_ANNO_P)</f>
        <v>10843</v>
      </c>
      <c r="F85" s="24">
        <f>SUMIF(SOC,'[1]SP'!$A85,SOC_ANNO_P)</f>
        <v>0</v>
      </c>
      <c r="G85" s="24">
        <f t="shared" si="28"/>
        <v>147707</v>
      </c>
      <c r="H85" s="24">
        <f>SUMIF(SAN,'[1]SP'!$A85,SAN_ANNO_C)</f>
        <v>139946</v>
      </c>
      <c r="I85" s="24">
        <f>SUMIF(RIC,'[1]SP'!$A85,RIC_ANNO_C)</f>
        <v>7761</v>
      </c>
      <c r="J85" s="24">
        <f>SUMIF(SOC,'[1]SP'!$A85,SOC_ANNO_C)</f>
        <v>0</v>
      </c>
      <c r="K85" s="16"/>
      <c r="L85" s="16"/>
      <c r="M85" s="16"/>
      <c r="N85" s="24">
        <f t="shared" si="29"/>
        <v>151905</v>
      </c>
      <c r="O85" s="24">
        <f t="shared" si="14"/>
        <v>147707</v>
      </c>
      <c r="P85" s="24">
        <f t="shared" si="15"/>
        <v>-4198</v>
      </c>
      <c r="Q85" s="25">
        <f t="shared" si="16"/>
        <v>-0.02763569336098219</v>
      </c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13.5" thickBot="1">
      <c r="A86" s="26" t="s">
        <v>165</v>
      </c>
      <c r="B86" s="23" t="s">
        <v>166</v>
      </c>
      <c r="C86" s="24">
        <f t="shared" si="27"/>
        <v>62</v>
      </c>
      <c r="D86" s="24">
        <f>SUMIF(SAN,'[1]SP'!$A86,SAN_ANNO_P)</f>
        <v>62</v>
      </c>
      <c r="E86" s="24">
        <f>SUMIF(RIC,'[1]SP'!$A86,RIC_ANNO_P)</f>
        <v>0</v>
      </c>
      <c r="F86" s="24">
        <f>SUMIF(SOC,'[1]SP'!$A86,SOC_ANNO_P)</f>
        <v>0</v>
      </c>
      <c r="G86" s="24">
        <f t="shared" si="28"/>
        <v>40</v>
      </c>
      <c r="H86" s="24">
        <f>SUMIF(SAN,'[1]SP'!$A86,SAN_ANNO_C)</f>
        <v>40</v>
      </c>
      <c r="I86" s="24">
        <f>SUMIF(RIC,'[1]SP'!$A86,RIC_ANNO_C)</f>
        <v>0</v>
      </c>
      <c r="J86" s="24">
        <f>SUMIF(SOC,'[1]SP'!$A86,SOC_ANNO_C)</f>
        <v>0</v>
      </c>
      <c r="K86" s="16"/>
      <c r="L86" s="16"/>
      <c r="M86" s="16"/>
      <c r="N86" s="41">
        <f t="shared" si="29"/>
        <v>62</v>
      </c>
      <c r="O86" s="41">
        <f t="shared" si="14"/>
        <v>40</v>
      </c>
      <c r="P86" s="41">
        <f t="shared" si="15"/>
        <v>-22</v>
      </c>
      <c r="Q86" s="34">
        <f t="shared" si="16"/>
        <v>-0.3548387096774194</v>
      </c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3.5" thickTop="1">
      <c r="A87" s="1" t="s">
        <v>167</v>
      </c>
      <c r="B87" s="18" t="s">
        <v>168</v>
      </c>
      <c r="C87" s="19">
        <f t="shared" si="27"/>
        <v>312276</v>
      </c>
      <c r="D87" s="19">
        <f aca="true" t="shared" si="32" ref="D87:J87">+D82+D79+D44+D39</f>
        <v>298768</v>
      </c>
      <c r="E87" s="19">
        <f t="shared" si="32"/>
        <v>13508</v>
      </c>
      <c r="F87" s="19">
        <f t="shared" si="32"/>
        <v>0</v>
      </c>
      <c r="G87" s="19">
        <f t="shared" si="28"/>
        <v>322310</v>
      </c>
      <c r="H87" s="19">
        <f t="shared" si="32"/>
        <v>312474</v>
      </c>
      <c r="I87" s="19">
        <f t="shared" si="32"/>
        <v>9836</v>
      </c>
      <c r="J87" s="19">
        <f t="shared" si="32"/>
        <v>0</v>
      </c>
      <c r="K87" s="16"/>
      <c r="L87" s="16"/>
      <c r="M87" s="16"/>
      <c r="N87" s="35">
        <f t="shared" si="29"/>
        <v>312276</v>
      </c>
      <c r="O87" s="35">
        <f t="shared" si="14"/>
        <v>322310</v>
      </c>
      <c r="P87" s="35">
        <f t="shared" si="15"/>
        <v>10034</v>
      </c>
      <c r="Q87" s="36">
        <f t="shared" si="16"/>
        <v>0.032131832097247306</v>
      </c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ht="12.75">
      <c r="A88" s="1" t="s">
        <v>169</v>
      </c>
      <c r="B88" s="37" t="s">
        <v>170</v>
      </c>
      <c r="C88" s="38"/>
      <c r="D88" s="38"/>
      <c r="E88" s="38"/>
      <c r="F88" s="38"/>
      <c r="G88" s="38"/>
      <c r="H88" s="38"/>
      <c r="I88" s="38"/>
      <c r="J88" s="38"/>
      <c r="K88" s="16"/>
      <c r="L88" s="16"/>
      <c r="M88" s="16"/>
      <c r="N88" s="38"/>
      <c r="O88" s="38"/>
      <c r="P88" s="38"/>
      <c r="Q88" s="39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ht="12.75">
      <c r="A89" s="1" t="s">
        <v>171</v>
      </c>
      <c r="B89" s="23" t="s">
        <v>172</v>
      </c>
      <c r="C89" s="24">
        <f t="shared" si="27"/>
        <v>3289</v>
      </c>
      <c r="D89" s="24">
        <f>SUMIF(SAN,'[1]SP'!$A89,SAN_ANNO_P)</f>
        <v>2583</v>
      </c>
      <c r="E89" s="24">
        <f>SUMIF(RIC,'[1]SP'!$A89,RIC_ANNO_P)</f>
        <v>706</v>
      </c>
      <c r="F89" s="24">
        <f>SUMIF(SOC,'[1]SP'!$A89,SOC_ANNO_P)</f>
        <v>0</v>
      </c>
      <c r="G89" s="24">
        <f t="shared" si="28"/>
        <v>1767</v>
      </c>
      <c r="H89" s="24">
        <f>SUMIF(SAN,'[1]SP'!$A89,SAN_ANNO_C)</f>
        <v>616</v>
      </c>
      <c r="I89" s="24">
        <f>SUMIF(RIC,'[1]SP'!$A89,RIC_ANNO_C)</f>
        <v>1151</v>
      </c>
      <c r="J89" s="24">
        <f>SUMIF(SOC,'[1]SP'!$A89,SOC_ANNO_C)</f>
        <v>0</v>
      </c>
      <c r="K89" s="16"/>
      <c r="L89" s="16"/>
      <c r="M89" s="16"/>
      <c r="N89" s="24">
        <f>+C89</f>
        <v>3289</v>
      </c>
      <c r="O89" s="24">
        <f>+G89</f>
        <v>1767</v>
      </c>
      <c r="P89" s="24">
        <f>+O89-N89</f>
        <v>-1522</v>
      </c>
      <c r="Q89" s="25">
        <f>IF(N89&lt;&gt;0,+P89/N89,0)</f>
        <v>-0.46275463666768013</v>
      </c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ht="12.75">
      <c r="A90" s="1" t="s">
        <v>173</v>
      </c>
      <c r="B90" s="23" t="s">
        <v>174</v>
      </c>
      <c r="C90" s="24">
        <f t="shared" si="27"/>
        <v>1257</v>
      </c>
      <c r="D90" s="24">
        <f>SUMIF(SAN,'[1]SP'!$A90,SAN_ANNO_P)</f>
        <v>1257</v>
      </c>
      <c r="E90" s="24">
        <f>SUMIF(RIC,'[1]SP'!$A90,RIC_ANNO_P)</f>
        <v>0</v>
      </c>
      <c r="F90" s="24">
        <f>SUMIF(SOC,'[1]SP'!$A90,SOC_ANNO_P)</f>
        <v>0</v>
      </c>
      <c r="G90" s="24">
        <f t="shared" si="28"/>
        <v>325</v>
      </c>
      <c r="H90" s="24">
        <f>SUMIF(SAN,'[1]SP'!$A90,SAN_ANNO_C)</f>
        <v>325</v>
      </c>
      <c r="I90" s="24">
        <f>SUMIF(RIC,'[1]SP'!$A90,RIC_ANNO_C)</f>
        <v>0</v>
      </c>
      <c r="J90" s="24">
        <f>SUMIF(SOC,'[1]SP'!$A90,SOC_ANNO_C)</f>
        <v>0</v>
      </c>
      <c r="K90" s="16"/>
      <c r="L90" s="16"/>
      <c r="M90" s="16"/>
      <c r="N90" s="24">
        <f>+C90</f>
        <v>1257</v>
      </c>
      <c r="O90" s="24">
        <f>+G90</f>
        <v>325</v>
      </c>
      <c r="P90" s="24">
        <f>+O90-N90</f>
        <v>-932</v>
      </c>
      <c r="Q90" s="42">
        <f>IF(N90&lt;&gt;0,+P90/N90,0)</f>
        <v>-0.741447891805887</v>
      </c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s="43" customFormat="1" ht="12.75">
      <c r="A91" s="43" t="s">
        <v>175</v>
      </c>
      <c r="B91" s="18" t="s">
        <v>176</v>
      </c>
      <c r="C91" s="19">
        <f t="shared" si="27"/>
        <v>4546</v>
      </c>
      <c r="D91" s="19">
        <f aca="true" t="shared" si="33" ref="D91:J91">+D89+D90</f>
        <v>3840</v>
      </c>
      <c r="E91" s="19">
        <f t="shared" si="33"/>
        <v>706</v>
      </c>
      <c r="F91" s="19">
        <f t="shared" si="33"/>
        <v>0</v>
      </c>
      <c r="G91" s="19">
        <f t="shared" si="28"/>
        <v>2092</v>
      </c>
      <c r="H91" s="19">
        <f t="shared" si="33"/>
        <v>941</v>
      </c>
      <c r="I91" s="19">
        <f t="shared" si="33"/>
        <v>1151</v>
      </c>
      <c r="J91" s="19">
        <f t="shared" si="33"/>
        <v>0</v>
      </c>
      <c r="K91" s="44"/>
      <c r="L91" s="44"/>
      <c r="M91" s="44"/>
      <c r="N91" s="19">
        <f>+C91</f>
        <v>4546</v>
      </c>
      <c r="O91" s="19">
        <f>+G91</f>
        <v>2092</v>
      </c>
      <c r="P91" s="19">
        <f>+O91-N91</f>
        <v>-2454</v>
      </c>
      <c r="Q91" s="45">
        <f>IF(N91&lt;&gt;0,+P91/N91,0)</f>
        <v>-0.5398152221733392</v>
      </c>
      <c r="R91" s="44"/>
      <c r="S91" s="4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</row>
    <row r="92" spans="1:33" s="43" customFormat="1" ht="12.75">
      <c r="A92" s="47" t="s">
        <v>177</v>
      </c>
      <c r="B92" s="48" t="s">
        <v>178</v>
      </c>
      <c r="C92" s="49">
        <f t="shared" si="27"/>
        <v>1021447</v>
      </c>
      <c r="D92" s="49">
        <f aca="true" t="shared" si="34" ref="D92:J92">+D37+D87+D91</f>
        <v>1005388</v>
      </c>
      <c r="E92" s="49">
        <f t="shared" si="34"/>
        <v>16059</v>
      </c>
      <c r="F92" s="49">
        <f t="shared" si="34"/>
        <v>0</v>
      </c>
      <c r="G92" s="49">
        <f t="shared" si="28"/>
        <v>1014006</v>
      </c>
      <c r="H92" s="49">
        <f t="shared" si="34"/>
        <v>1000847</v>
      </c>
      <c r="I92" s="49">
        <f t="shared" si="34"/>
        <v>13159</v>
      </c>
      <c r="J92" s="49">
        <f t="shared" si="34"/>
        <v>0</v>
      </c>
      <c r="K92" s="44"/>
      <c r="L92" s="44"/>
      <c r="M92" s="44"/>
      <c r="N92" s="50">
        <f>+C92</f>
        <v>1021447</v>
      </c>
      <c r="O92" s="50">
        <f>+G92</f>
        <v>1014006</v>
      </c>
      <c r="P92" s="50">
        <f>+O92-N92</f>
        <v>-7441</v>
      </c>
      <c r="Q92" s="51">
        <f>IF(N92&lt;&gt;0,+P92/N92,0)</f>
        <v>-0.007284763673494562</v>
      </c>
      <c r="R92" s="44"/>
      <c r="S92" s="4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spans="1:33" ht="12.75">
      <c r="A93" s="52" t="s">
        <v>179</v>
      </c>
      <c r="B93" s="37" t="s">
        <v>180</v>
      </c>
      <c r="C93" s="38"/>
      <c r="D93" s="38"/>
      <c r="E93" s="38"/>
      <c r="F93" s="38"/>
      <c r="G93" s="38"/>
      <c r="H93" s="38"/>
      <c r="I93" s="38"/>
      <c r="J93" s="38"/>
      <c r="K93" s="16"/>
      <c r="L93" s="16"/>
      <c r="M93" s="16"/>
      <c r="N93" s="38"/>
      <c r="O93" s="38"/>
      <c r="P93" s="38"/>
      <c r="Q93" s="39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1:33" ht="12.75">
      <c r="A94" s="52" t="s">
        <v>181</v>
      </c>
      <c r="B94" s="23" t="s">
        <v>182</v>
      </c>
      <c r="C94" s="24">
        <f t="shared" si="27"/>
        <v>0</v>
      </c>
      <c r="D94" s="24">
        <f>SUMIF(SAN,'[1]SP'!$A94,SAN_ANNO_P)</f>
        <v>0</v>
      </c>
      <c r="E94" s="24">
        <f>SUMIF(RIC,'[1]SP'!$A94,RIC_ANNO_P)</f>
        <v>0</v>
      </c>
      <c r="F94" s="24">
        <f>SUMIF(SOC,'[1]SP'!$A94,SOC_ANNO_P)</f>
        <v>0</v>
      </c>
      <c r="G94" s="24">
        <f t="shared" si="28"/>
        <v>0</v>
      </c>
      <c r="H94" s="24">
        <f>SUMIF(SAN,'[1]SP'!$A94,SAN_ANNO_C)</f>
        <v>0</v>
      </c>
      <c r="I94" s="24">
        <f>SUMIF(RIC,'[1]SP'!$A94,RIC_ANNO_C)</f>
        <v>0</v>
      </c>
      <c r="J94" s="24">
        <f>SUMIF(SOC,'[1]SP'!$A94,SOC_ANNO_C)</f>
        <v>0</v>
      </c>
      <c r="K94" s="16"/>
      <c r="L94" s="16"/>
      <c r="M94" s="16"/>
      <c r="N94" s="24">
        <f>+C94</f>
        <v>0</v>
      </c>
      <c r="O94" s="24">
        <f>+G94</f>
        <v>0</v>
      </c>
      <c r="P94" s="24">
        <f>+O94-N94</f>
        <v>0</v>
      </c>
      <c r="Q94" s="25">
        <f>IF(N94&lt;&gt;0,+P94/N94,0)</f>
        <v>0</v>
      </c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1:33" ht="12.75">
      <c r="A95" s="53" t="s">
        <v>183</v>
      </c>
      <c r="B95" s="23" t="s">
        <v>184</v>
      </c>
      <c r="C95" s="24">
        <f t="shared" si="27"/>
        <v>1776</v>
      </c>
      <c r="D95" s="24">
        <f>SUMIF(SAN,'[1]SP'!$A95,SAN_ANNO_P)</f>
        <v>1776</v>
      </c>
      <c r="E95" s="24">
        <f>SUMIF(RIC,'[1]SP'!$A95,RIC_ANNO_P)</f>
        <v>0</v>
      </c>
      <c r="F95" s="24">
        <f>SUMIF(SOC,'[1]SP'!$A95,SOC_ANNO_P)</f>
        <v>0</v>
      </c>
      <c r="G95" s="24">
        <f t="shared" si="28"/>
        <v>1776</v>
      </c>
      <c r="H95" s="24">
        <f>SUMIF(SAN,'[1]SP'!$A95,SAN_ANNO_C)</f>
        <v>1776</v>
      </c>
      <c r="I95" s="24">
        <f>SUMIF(RIC,'[1]SP'!$A95,RIC_ANNO_C)</f>
        <v>0</v>
      </c>
      <c r="J95" s="24">
        <f>SUMIF(SOC,'[1]SP'!$A95,SOC_ANNO_C)</f>
        <v>0</v>
      </c>
      <c r="K95" s="16"/>
      <c r="L95" s="16"/>
      <c r="M95" s="16"/>
      <c r="N95" s="24">
        <f>+C95</f>
        <v>1776</v>
      </c>
      <c r="O95" s="24">
        <f>+G95</f>
        <v>1776</v>
      </c>
      <c r="P95" s="24">
        <f>+O95-N95</f>
        <v>0</v>
      </c>
      <c r="Q95" s="25">
        <f>IF(N95&lt;&gt;0,+P95/N95,0)</f>
        <v>0</v>
      </c>
      <c r="R95" s="16"/>
      <c r="S95" s="16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1:33" ht="12.75">
      <c r="A96" s="53" t="s">
        <v>185</v>
      </c>
      <c r="B96" s="23" t="s">
        <v>186</v>
      </c>
      <c r="C96" s="24">
        <f t="shared" si="27"/>
        <v>14742</v>
      </c>
      <c r="D96" s="24">
        <f>SUMIF(SAN,'[1]SP'!$A96,SAN_ANNO_P)</f>
        <v>14742</v>
      </c>
      <c r="E96" s="24">
        <f>SUMIF(RIC,'[1]SP'!$A96,RIC_ANNO_P)</f>
        <v>0</v>
      </c>
      <c r="F96" s="24">
        <f>SUMIF(SOC,'[1]SP'!$A96,SOC_ANNO_P)</f>
        <v>0</v>
      </c>
      <c r="G96" s="24">
        <f t="shared" si="28"/>
        <v>14864</v>
      </c>
      <c r="H96" s="24">
        <f>SUMIF(SAN,'[1]SP'!$A96,SAN_ANNO_C)</f>
        <v>14864</v>
      </c>
      <c r="I96" s="24">
        <f>SUMIF(RIC,'[1]SP'!$A96,RIC_ANNO_C)</f>
        <v>0</v>
      </c>
      <c r="J96" s="24">
        <f>SUMIF(SOC,'[1]SP'!$A96,SOC_ANNO_C)</f>
        <v>0</v>
      </c>
      <c r="K96" s="16"/>
      <c r="L96" s="16"/>
      <c r="M96" s="16"/>
      <c r="N96" s="24">
        <f>+C96</f>
        <v>14742</v>
      </c>
      <c r="O96" s="24">
        <f>+G96</f>
        <v>14864</v>
      </c>
      <c r="P96" s="24">
        <f>+O96-N96</f>
        <v>122</v>
      </c>
      <c r="Q96" s="25">
        <f>IF(N96&lt;&gt;0,+P96/N96,0)</f>
        <v>0.00827567494234161</v>
      </c>
      <c r="R96" s="16"/>
      <c r="S96" s="16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 ht="13.5" thickBot="1">
      <c r="A97" s="53" t="s">
        <v>187</v>
      </c>
      <c r="B97" s="23" t="s">
        <v>188</v>
      </c>
      <c r="C97" s="24">
        <f t="shared" si="27"/>
        <v>1764</v>
      </c>
      <c r="D97" s="24">
        <f>SUMIF(SAN,'[1]SP'!$A97,SAN_ANNO_P)</f>
        <v>1764</v>
      </c>
      <c r="E97" s="24">
        <f>SUMIF(RIC,'[1]SP'!$A97,RIC_ANNO_P)</f>
        <v>0</v>
      </c>
      <c r="F97" s="24">
        <f>SUMIF(SOC,'[1]SP'!$A97,SOC_ANNO_P)</f>
        <v>0</v>
      </c>
      <c r="G97" s="24">
        <f t="shared" si="28"/>
        <v>1555</v>
      </c>
      <c r="H97" s="24">
        <f>SUMIF(SAN,'[1]SP'!$A97,SAN_ANNO_C)</f>
        <v>1555</v>
      </c>
      <c r="I97" s="24">
        <f>SUMIF(RIC,'[1]SP'!$A97,RIC_ANNO_C)</f>
        <v>0</v>
      </c>
      <c r="J97" s="24">
        <f>SUMIF(SOC,'[1]SP'!$A97,SOC_ANNO_C)</f>
        <v>0</v>
      </c>
      <c r="K97" s="16"/>
      <c r="L97" s="16"/>
      <c r="M97" s="16"/>
      <c r="N97" s="24">
        <f>+C97</f>
        <v>1764</v>
      </c>
      <c r="O97" s="24">
        <f>+G97</f>
        <v>1555</v>
      </c>
      <c r="P97" s="24">
        <f>+O97-N97</f>
        <v>-209</v>
      </c>
      <c r="Q97" s="34">
        <f>IF(N97&lt;&gt;0,+P97/N97,0)</f>
        <v>-0.11848072562358276</v>
      </c>
      <c r="R97" s="16"/>
      <c r="S97" s="16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 ht="13.5" thickTop="1">
      <c r="A98" s="52" t="s">
        <v>189</v>
      </c>
      <c r="B98" s="18" t="s">
        <v>190</v>
      </c>
      <c r="C98" s="19">
        <f t="shared" si="27"/>
        <v>18282</v>
      </c>
      <c r="D98" s="19">
        <f aca="true" t="shared" si="35" ref="D98:J98">SUM(D94:D97)</f>
        <v>18282</v>
      </c>
      <c r="E98" s="19">
        <f t="shared" si="35"/>
        <v>0</v>
      </c>
      <c r="F98" s="19">
        <f t="shared" si="35"/>
        <v>0</v>
      </c>
      <c r="G98" s="19">
        <f t="shared" si="28"/>
        <v>18195</v>
      </c>
      <c r="H98" s="19">
        <f t="shared" si="35"/>
        <v>18195</v>
      </c>
      <c r="I98" s="19">
        <f t="shared" si="35"/>
        <v>0</v>
      </c>
      <c r="J98" s="19">
        <f t="shared" si="35"/>
        <v>0</v>
      </c>
      <c r="K98" s="16"/>
      <c r="L98" s="16"/>
      <c r="M98" s="16"/>
      <c r="N98" s="35">
        <f>+C98</f>
        <v>18282</v>
      </c>
      <c r="O98" s="35">
        <f>+G98</f>
        <v>18195</v>
      </c>
      <c r="P98" s="35">
        <f>+O98-N98</f>
        <v>-87</v>
      </c>
      <c r="Q98" s="36">
        <f>IF(N98&lt;&gt;0,+P98/N98,0)</f>
        <v>-0.0047587791270101735</v>
      </c>
      <c r="R98" s="16"/>
      <c r="S98" s="16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 ht="12.75">
      <c r="A99" s="1" t="s">
        <v>191</v>
      </c>
      <c r="B99" s="14" t="s">
        <v>192</v>
      </c>
      <c r="C99" s="15"/>
      <c r="D99" s="15"/>
      <c r="E99" s="15"/>
      <c r="F99" s="15"/>
      <c r="G99" s="15"/>
      <c r="H99" s="15"/>
      <c r="I99" s="15"/>
      <c r="J99" s="15"/>
      <c r="K99" s="16"/>
      <c r="L99" s="16"/>
      <c r="M99" s="16"/>
      <c r="N99" s="15"/>
      <c r="O99" s="15"/>
      <c r="P99" s="15"/>
      <c r="Q99" s="54"/>
      <c r="R99" s="16"/>
      <c r="S99" s="16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ht="12.75">
      <c r="A100" s="1" t="s">
        <v>193</v>
      </c>
      <c r="B100" s="18" t="s">
        <v>194</v>
      </c>
      <c r="C100" s="19"/>
      <c r="D100" s="19"/>
      <c r="E100" s="19"/>
      <c r="F100" s="19"/>
      <c r="G100" s="19"/>
      <c r="H100" s="19"/>
      <c r="I100" s="19"/>
      <c r="J100" s="19"/>
      <c r="K100" s="16"/>
      <c r="L100" s="16"/>
      <c r="M100" s="16"/>
      <c r="N100" s="19"/>
      <c r="O100" s="19"/>
      <c r="P100" s="19"/>
      <c r="Q100" s="45"/>
      <c r="R100" s="16"/>
      <c r="S100" s="16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1:33" ht="12.75">
      <c r="A101" s="1" t="s">
        <v>195</v>
      </c>
      <c r="B101" s="23" t="s">
        <v>196</v>
      </c>
      <c r="C101" s="24">
        <f t="shared" si="27"/>
        <v>12904</v>
      </c>
      <c r="D101" s="24">
        <f>SUMIF(SAN,'[1]SP'!$A101,SAN_ANNO_P)</f>
        <v>8617</v>
      </c>
      <c r="E101" s="24">
        <f>SUMIF(RIC,'[1]SP'!$A101,RIC_ANNO_P)</f>
        <v>4287</v>
      </c>
      <c r="F101" s="24">
        <f>SUMIF(SOC,'[1]SP'!$A101,SOC_ANNO_P)</f>
        <v>0</v>
      </c>
      <c r="G101" s="24">
        <f t="shared" si="28"/>
        <v>12904</v>
      </c>
      <c r="H101" s="24">
        <f>SUMIF(SAN,'[1]SP'!$A101,SAN_ANNO_C)</f>
        <v>12904</v>
      </c>
      <c r="I101" s="24">
        <f>SUMIF(RIC,'[1]SP'!$A101,RIC_ANNO_C)</f>
        <v>0</v>
      </c>
      <c r="J101" s="24">
        <f>SUMIF(SOC,'[1]SP'!$A101,SOC_ANNO_C)</f>
        <v>0</v>
      </c>
      <c r="K101" s="16"/>
      <c r="L101" s="16"/>
      <c r="M101" s="16"/>
      <c r="N101" s="24">
        <f aca="true" t="shared" si="36" ref="N101:N116">+C101</f>
        <v>12904</v>
      </c>
      <c r="O101" s="24">
        <f aca="true" t="shared" si="37" ref="O101:O116">+G101</f>
        <v>12904</v>
      </c>
      <c r="P101" s="24">
        <f aca="true" t="shared" si="38" ref="P101:P116">+O101-N101</f>
        <v>0</v>
      </c>
      <c r="Q101" s="25">
        <f aca="true" t="shared" si="39" ref="Q101:Q116">IF(N101&lt;&gt;0,+P101/N101,0)</f>
        <v>0</v>
      </c>
      <c r="R101" s="16"/>
      <c r="S101" s="16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1:33" ht="12.75">
      <c r="A102" s="1" t="s">
        <v>197</v>
      </c>
      <c r="B102" s="20" t="s">
        <v>198</v>
      </c>
      <c r="C102" s="21">
        <f t="shared" si="27"/>
        <v>115587</v>
      </c>
      <c r="D102" s="21">
        <f aca="true" t="shared" si="40" ref="D102:J102">+D103+D104+D108+D109+D110</f>
        <v>113582</v>
      </c>
      <c r="E102" s="21">
        <f t="shared" si="40"/>
        <v>2005</v>
      </c>
      <c r="F102" s="21">
        <f t="shared" si="40"/>
        <v>0</v>
      </c>
      <c r="G102" s="21">
        <f t="shared" si="28"/>
        <v>119839</v>
      </c>
      <c r="H102" s="21">
        <f t="shared" si="40"/>
        <v>117811</v>
      </c>
      <c r="I102" s="21">
        <f t="shared" si="40"/>
        <v>2028</v>
      </c>
      <c r="J102" s="21">
        <f t="shared" si="40"/>
        <v>0</v>
      </c>
      <c r="K102" s="16"/>
      <c r="L102" s="16"/>
      <c r="M102" s="16"/>
      <c r="N102" s="21">
        <f t="shared" si="36"/>
        <v>115587</v>
      </c>
      <c r="O102" s="21">
        <f t="shared" si="37"/>
        <v>119839</v>
      </c>
      <c r="P102" s="21">
        <f t="shared" si="38"/>
        <v>4252</v>
      </c>
      <c r="Q102" s="55">
        <f t="shared" si="39"/>
        <v>0.03678614377049322</v>
      </c>
      <c r="R102" s="16"/>
      <c r="S102" s="16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 ht="12.75">
      <c r="A103" s="1" t="s">
        <v>199</v>
      </c>
      <c r="B103" s="23" t="s">
        <v>200</v>
      </c>
      <c r="C103" s="24">
        <f t="shared" si="27"/>
        <v>28262</v>
      </c>
      <c r="D103" s="24">
        <f>SUMIF(SAN,'[1]SP'!$A103,SAN_ANNO_P)</f>
        <v>28262</v>
      </c>
      <c r="E103" s="24">
        <f>SUMIF(RIC,'[1]SP'!$A103,RIC_ANNO_P)</f>
        <v>0</v>
      </c>
      <c r="F103" s="24">
        <f>SUMIF(SOC,'[1]SP'!$A103,SOC_ANNO_P)</f>
        <v>0</v>
      </c>
      <c r="G103" s="24">
        <f t="shared" si="28"/>
        <v>26670</v>
      </c>
      <c r="H103" s="24">
        <f>SUMIF(SAN,'[1]SP'!$A103,SAN_ANNO_C)</f>
        <v>26670</v>
      </c>
      <c r="I103" s="24">
        <f>SUMIF(RIC,'[1]SP'!$A103,RIC_ANNO_C)</f>
        <v>0</v>
      </c>
      <c r="J103" s="24">
        <f>SUMIF(SOC,'[1]SP'!$A103,SOC_ANNO_C)</f>
        <v>0</v>
      </c>
      <c r="K103" s="16"/>
      <c r="L103" s="16"/>
      <c r="M103" s="16"/>
      <c r="N103" s="24">
        <f t="shared" si="36"/>
        <v>28262</v>
      </c>
      <c r="O103" s="24">
        <f t="shared" si="37"/>
        <v>26670</v>
      </c>
      <c r="P103" s="24">
        <f t="shared" si="38"/>
        <v>-1592</v>
      </c>
      <c r="Q103" s="25">
        <f t="shared" si="39"/>
        <v>-0.05633005449012809</v>
      </c>
      <c r="R103" s="16"/>
      <c r="S103" s="16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 ht="12.75">
      <c r="A104" s="26" t="s">
        <v>201</v>
      </c>
      <c r="B104" s="27" t="s">
        <v>202</v>
      </c>
      <c r="C104" s="28">
        <f t="shared" si="27"/>
        <v>19669</v>
      </c>
      <c r="D104" s="28">
        <f aca="true" t="shared" si="41" ref="D104:J104">+D105+D106+D107</f>
        <v>19007</v>
      </c>
      <c r="E104" s="28">
        <f t="shared" si="41"/>
        <v>662</v>
      </c>
      <c r="F104" s="28">
        <f t="shared" si="41"/>
        <v>0</v>
      </c>
      <c r="G104" s="28">
        <f t="shared" si="28"/>
        <v>20995</v>
      </c>
      <c r="H104" s="28">
        <f t="shared" si="41"/>
        <v>20238</v>
      </c>
      <c r="I104" s="28">
        <f t="shared" si="41"/>
        <v>757</v>
      </c>
      <c r="J104" s="28">
        <f t="shared" si="41"/>
        <v>0</v>
      </c>
      <c r="K104" s="16"/>
      <c r="L104" s="16"/>
      <c r="M104" s="16"/>
      <c r="N104" s="28">
        <f t="shared" si="36"/>
        <v>19669</v>
      </c>
      <c r="O104" s="28">
        <f t="shared" si="37"/>
        <v>20995</v>
      </c>
      <c r="P104" s="28">
        <f t="shared" si="38"/>
        <v>1326</v>
      </c>
      <c r="Q104" s="25">
        <f t="shared" si="39"/>
        <v>0.06741573033707865</v>
      </c>
      <c r="R104" s="16"/>
      <c r="S104" s="16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1:33" ht="12.75">
      <c r="A105" s="26" t="s">
        <v>203</v>
      </c>
      <c r="B105" s="23" t="s">
        <v>204</v>
      </c>
      <c r="C105" s="24">
        <f t="shared" si="27"/>
        <v>0</v>
      </c>
      <c r="D105" s="24">
        <f>SUMIF(SAN,'[1]SP'!$A105,SAN_ANNO_P)</f>
        <v>0</v>
      </c>
      <c r="E105" s="24">
        <f>SUMIF(RIC,'[1]SP'!$A105,RIC_ANNO_P)</f>
        <v>0</v>
      </c>
      <c r="F105" s="24">
        <f>SUMIF(SOC,'[1]SP'!$A105,SOC_ANNO_P)</f>
        <v>0</v>
      </c>
      <c r="G105" s="24">
        <f t="shared" si="28"/>
        <v>0</v>
      </c>
      <c r="H105" s="24">
        <f>SUMIF(SAN,'[1]SP'!$A105,SAN_ANNO_C)</f>
        <v>0</v>
      </c>
      <c r="I105" s="24">
        <f>SUMIF(RIC,'[1]SP'!$A105,RIC_ANNO_C)</f>
        <v>0</v>
      </c>
      <c r="J105" s="24">
        <f>SUMIF(SOC,'[1]SP'!$A105,SOC_ANNO_C)</f>
        <v>0</v>
      </c>
      <c r="K105" s="16"/>
      <c r="L105" s="16"/>
      <c r="M105" s="16"/>
      <c r="N105" s="24">
        <f t="shared" si="36"/>
        <v>0</v>
      </c>
      <c r="O105" s="24">
        <f t="shared" si="37"/>
        <v>0</v>
      </c>
      <c r="P105" s="24">
        <f t="shared" si="38"/>
        <v>0</v>
      </c>
      <c r="Q105" s="25">
        <f t="shared" si="39"/>
        <v>0</v>
      </c>
      <c r="R105" s="16"/>
      <c r="S105" s="16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1:33" ht="12.75">
      <c r="A106" s="26" t="s">
        <v>205</v>
      </c>
      <c r="B106" s="23" t="s">
        <v>206</v>
      </c>
      <c r="C106" s="24">
        <f t="shared" si="27"/>
        <v>0</v>
      </c>
      <c r="D106" s="24">
        <f>SUMIF(SAN,'[1]SP'!$A106,SAN_ANNO_P)</f>
        <v>0</v>
      </c>
      <c r="E106" s="24">
        <f>SUMIF(RIC,'[1]SP'!$A106,RIC_ANNO_P)</f>
        <v>0</v>
      </c>
      <c r="F106" s="24">
        <f>SUMIF(SOC,'[1]SP'!$A106,SOC_ANNO_P)</f>
        <v>0</v>
      </c>
      <c r="G106" s="24">
        <f t="shared" si="28"/>
        <v>0</v>
      </c>
      <c r="H106" s="24">
        <f>SUMIF(SAN,'[1]SP'!$A106,SAN_ANNO_C)</f>
        <v>0</v>
      </c>
      <c r="I106" s="24">
        <f>SUMIF(RIC,'[1]SP'!$A106,RIC_ANNO_C)</f>
        <v>0</v>
      </c>
      <c r="J106" s="24">
        <f>SUMIF(SOC,'[1]SP'!$A106,SOC_ANNO_C)</f>
        <v>0</v>
      </c>
      <c r="K106" s="16"/>
      <c r="L106" s="16"/>
      <c r="M106" s="16"/>
      <c r="N106" s="24">
        <f t="shared" si="36"/>
        <v>0</v>
      </c>
      <c r="O106" s="24">
        <f t="shared" si="37"/>
        <v>0</v>
      </c>
      <c r="P106" s="24">
        <f t="shared" si="38"/>
        <v>0</v>
      </c>
      <c r="Q106" s="25">
        <f t="shared" si="39"/>
        <v>0</v>
      </c>
      <c r="R106" s="16"/>
      <c r="S106" s="16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1:33" ht="12.75">
      <c r="A107" s="26" t="s">
        <v>207</v>
      </c>
      <c r="B107" s="23" t="s">
        <v>208</v>
      </c>
      <c r="C107" s="24">
        <f t="shared" si="27"/>
        <v>19669</v>
      </c>
      <c r="D107" s="24">
        <f>SUMIF(SAN,'[1]SP'!$A107,SAN_ANNO_P)</f>
        <v>19007</v>
      </c>
      <c r="E107" s="24">
        <f>SUMIF(RIC,'[1]SP'!$A107,RIC_ANNO_P)</f>
        <v>662</v>
      </c>
      <c r="F107" s="24">
        <f>SUMIF(SOC,'[1]SP'!$A107,SOC_ANNO_P)</f>
        <v>0</v>
      </c>
      <c r="G107" s="24">
        <f t="shared" si="28"/>
        <v>20995</v>
      </c>
      <c r="H107" s="24">
        <f>SUMIF(SAN,'[1]SP'!$A107,SAN_ANNO_C)</f>
        <v>20238</v>
      </c>
      <c r="I107" s="24">
        <f>SUMIF(RIC,'[1]SP'!$A107,RIC_ANNO_C)</f>
        <v>757</v>
      </c>
      <c r="J107" s="24">
        <f>SUMIF(SOC,'[1]SP'!$A107,SOC_ANNO_C)</f>
        <v>0</v>
      </c>
      <c r="K107" s="16"/>
      <c r="L107" s="16"/>
      <c r="M107" s="16"/>
      <c r="N107" s="24">
        <f t="shared" si="36"/>
        <v>19669</v>
      </c>
      <c r="O107" s="24">
        <f t="shared" si="37"/>
        <v>20995</v>
      </c>
      <c r="P107" s="24">
        <f t="shared" si="38"/>
        <v>1326</v>
      </c>
      <c r="Q107" s="25">
        <f t="shared" si="39"/>
        <v>0.06741573033707865</v>
      </c>
      <c r="R107" s="16"/>
      <c r="S107" s="16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33" ht="12.75">
      <c r="A108" s="26" t="s">
        <v>209</v>
      </c>
      <c r="B108" s="23" t="s">
        <v>210</v>
      </c>
      <c r="C108" s="24">
        <f t="shared" si="27"/>
        <v>62542</v>
      </c>
      <c r="D108" s="24">
        <f>SUMIF(SAN,'[1]SP'!$A108,SAN_ANNO_P)</f>
        <v>62542</v>
      </c>
      <c r="E108" s="24">
        <f>SUMIF(RIC,'[1]SP'!$A108,RIC_ANNO_P)</f>
        <v>0</v>
      </c>
      <c r="F108" s="24">
        <f>SUMIF(SOC,'[1]SP'!$A108,SOC_ANNO_P)</f>
        <v>0</v>
      </c>
      <c r="G108" s="24">
        <f t="shared" si="28"/>
        <v>64584</v>
      </c>
      <c r="H108" s="24">
        <f>SUMIF(SAN,'[1]SP'!$A108,SAN_ANNO_C)</f>
        <v>64584</v>
      </c>
      <c r="I108" s="24">
        <f>SUMIF(RIC,'[1]SP'!$A108,RIC_ANNO_C)</f>
        <v>0</v>
      </c>
      <c r="J108" s="24">
        <f>SUMIF(SOC,'[1]SP'!$A108,SOC_ANNO_C)</f>
        <v>0</v>
      </c>
      <c r="K108" s="16"/>
      <c r="L108" s="16"/>
      <c r="M108" s="16"/>
      <c r="N108" s="24">
        <f t="shared" si="36"/>
        <v>62542</v>
      </c>
      <c r="O108" s="24">
        <f t="shared" si="37"/>
        <v>64584</v>
      </c>
      <c r="P108" s="24">
        <f t="shared" si="38"/>
        <v>2042</v>
      </c>
      <c r="Q108" s="25">
        <f t="shared" si="39"/>
        <v>0.03265005916024431</v>
      </c>
      <c r="R108" s="16"/>
      <c r="S108" s="16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1:33" ht="12.75">
      <c r="A109" s="26" t="s">
        <v>211</v>
      </c>
      <c r="B109" s="23" t="s">
        <v>212</v>
      </c>
      <c r="C109" s="24">
        <f t="shared" si="27"/>
        <v>0</v>
      </c>
      <c r="D109" s="24">
        <f>SUMIF(SAN,'[1]SP'!$A109,SAN_ANNO_P)</f>
        <v>0</v>
      </c>
      <c r="E109" s="24">
        <f>SUMIF(RIC,'[1]SP'!$A109,RIC_ANNO_P)</f>
        <v>0</v>
      </c>
      <c r="F109" s="24">
        <f>SUMIF(SOC,'[1]SP'!$A109,SOC_ANNO_P)</f>
        <v>0</v>
      </c>
      <c r="G109" s="24">
        <f t="shared" si="28"/>
        <v>0</v>
      </c>
      <c r="H109" s="24">
        <f>SUMIF(SAN,'[1]SP'!$A109,SAN_ANNO_C)</f>
        <v>0</v>
      </c>
      <c r="I109" s="24">
        <f>SUMIF(RIC,'[1]SP'!$A109,RIC_ANNO_C)</f>
        <v>0</v>
      </c>
      <c r="J109" s="24">
        <f>SUMIF(SOC,'[1]SP'!$A109,SOC_ANNO_C)</f>
        <v>0</v>
      </c>
      <c r="K109" s="16"/>
      <c r="L109" s="16"/>
      <c r="M109" s="16"/>
      <c r="N109" s="24">
        <f t="shared" si="36"/>
        <v>0</v>
      </c>
      <c r="O109" s="24">
        <f t="shared" si="37"/>
        <v>0</v>
      </c>
      <c r="P109" s="24">
        <f t="shared" si="38"/>
        <v>0</v>
      </c>
      <c r="Q109" s="25">
        <f t="shared" si="39"/>
        <v>0</v>
      </c>
      <c r="R109" s="16"/>
      <c r="S109" s="16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1:33" ht="12.75">
      <c r="A110" s="26" t="s">
        <v>213</v>
      </c>
      <c r="B110" s="23" t="s">
        <v>214</v>
      </c>
      <c r="C110" s="24">
        <f t="shared" si="27"/>
        <v>5114</v>
      </c>
      <c r="D110" s="24">
        <f>SUMIF(SAN,'[1]SP'!$A110,SAN_ANNO_P)</f>
        <v>3771</v>
      </c>
      <c r="E110" s="24">
        <f>SUMIF(RIC,'[1]SP'!$A110,RIC_ANNO_P)</f>
        <v>1343</v>
      </c>
      <c r="F110" s="24">
        <f>SUMIF(SOC,'[1]SP'!$A110,SOC_ANNO_P)</f>
        <v>0</v>
      </c>
      <c r="G110" s="24">
        <f t="shared" si="28"/>
        <v>7590</v>
      </c>
      <c r="H110" s="24">
        <f>SUMIF(SAN,'[1]SP'!$A110,SAN_ANNO_C)</f>
        <v>6319</v>
      </c>
      <c r="I110" s="24">
        <f>SUMIF(RIC,'[1]SP'!$A110,RIC_ANNO_C)</f>
        <v>1271</v>
      </c>
      <c r="J110" s="24">
        <f>SUMIF(SOC,'[1]SP'!$A110,SOC_ANNO_C)</f>
        <v>0</v>
      </c>
      <c r="K110" s="16"/>
      <c r="L110" s="16"/>
      <c r="M110" s="16"/>
      <c r="N110" s="24">
        <f t="shared" si="36"/>
        <v>5114</v>
      </c>
      <c r="O110" s="24">
        <f t="shared" si="37"/>
        <v>7590</v>
      </c>
      <c r="P110" s="24">
        <f t="shared" si="38"/>
        <v>2476</v>
      </c>
      <c r="Q110" s="25">
        <f t="shared" si="39"/>
        <v>0.48416112631990615</v>
      </c>
      <c r="R110" s="16"/>
      <c r="S110" s="16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ht="12.75">
      <c r="A111" s="1" t="s">
        <v>215</v>
      </c>
      <c r="B111" s="23" t="s">
        <v>216</v>
      </c>
      <c r="C111" s="24">
        <f t="shared" si="27"/>
        <v>360011</v>
      </c>
      <c r="D111" s="24">
        <f>SUMIF(SAN,'[1]SP'!$A111,SAN_ANNO_P)</f>
        <v>360011</v>
      </c>
      <c r="E111" s="24">
        <f>SUMIF(RIC,'[1]SP'!$A111,RIC_ANNO_P)</f>
        <v>0</v>
      </c>
      <c r="F111" s="24">
        <f>SUMIF(SOC,'[1]SP'!$A111,SOC_ANNO_P)</f>
        <v>0</v>
      </c>
      <c r="G111" s="24">
        <f t="shared" si="28"/>
        <v>356717</v>
      </c>
      <c r="H111" s="24">
        <f>SUMIF(SAN,'[1]SP'!$A111,SAN_ANNO_C)</f>
        <v>356411</v>
      </c>
      <c r="I111" s="24">
        <f>SUMIF(RIC,'[1]SP'!$A111,RIC_ANNO_C)</f>
        <v>306</v>
      </c>
      <c r="J111" s="24">
        <f>SUMIF(SOC,'[1]SP'!$A111,SOC_ANNO_C)</f>
        <v>0</v>
      </c>
      <c r="K111" s="16"/>
      <c r="L111" s="16"/>
      <c r="M111" s="16"/>
      <c r="N111" s="24">
        <f t="shared" si="36"/>
        <v>360011</v>
      </c>
      <c r="O111" s="24">
        <f t="shared" si="37"/>
        <v>356717</v>
      </c>
      <c r="P111" s="24">
        <f t="shared" si="38"/>
        <v>-3294</v>
      </c>
      <c r="Q111" s="25">
        <f t="shared" si="39"/>
        <v>-0.009149720425209229</v>
      </c>
      <c r="R111" s="16"/>
      <c r="S111" s="16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 ht="12.75">
      <c r="A112" s="26" t="s">
        <v>217</v>
      </c>
      <c r="B112" s="23" t="s">
        <v>218</v>
      </c>
      <c r="C112" s="24">
        <f t="shared" si="27"/>
        <v>237883</v>
      </c>
      <c r="D112" s="24">
        <f>SUMIF(SAN,'[1]SP'!$A112,SAN_ANNO_P)</f>
        <v>237883</v>
      </c>
      <c r="E112" s="24">
        <f>SUMIF(RIC,'[1]SP'!$A112,RIC_ANNO_P)</f>
        <v>0</v>
      </c>
      <c r="F112" s="24">
        <f>SUMIF(SOC,'[1]SP'!$A112,SOC_ANNO_P)</f>
        <v>0</v>
      </c>
      <c r="G112" s="24">
        <f t="shared" si="28"/>
        <v>237437</v>
      </c>
      <c r="H112" s="24">
        <f>SUMIF(SAN,'[1]SP'!$A112,SAN_ANNO_C)</f>
        <v>237437</v>
      </c>
      <c r="I112" s="24">
        <f>SUMIF(RIC,'[1]SP'!$A112,RIC_ANNO_C)</f>
        <v>0</v>
      </c>
      <c r="J112" s="24">
        <f>SUMIF(SOC,'[1]SP'!$A112,SOC_ANNO_C)</f>
        <v>0</v>
      </c>
      <c r="K112" s="16"/>
      <c r="L112" s="16"/>
      <c r="M112" s="16"/>
      <c r="N112" s="24">
        <f t="shared" si="36"/>
        <v>237883</v>
      </c>
      <c r="O112" s="24">
        <f t="shared" si="37"/>
        <v>237437</v>
      </c>
      <c r="P112" s="24">
        <f t="shared" si="38"/>
        <v>-446</v>
      </c>
      <c r="Q112" s="25">
        <f t="shared" si="39"/>
        <v>-0.0018748712602413792</v>
      </c>
      <c r="R112" s="16"/>
      <c r="S112" s="16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1:33" ht="12.75">
      <c r="A113" s="26" t="s">
        <v>219</v>
      </c>
      <c r="B113" s="23" t="s">
        <v>220</v>
      </c>
      <c r="C113" s="24">
        <f t="shared" si="27"/>
        <v>0</v>
      </c>
      <c r="D113" s="24">
        <f>SUMIF(SAN,'[1]SP'!$A113,SAN_ANNO_P)</f>
        <v>0</v>
      </c>
      <c r="E113" s="24">
        <f>SUMIF(RIC,'[1]SP'!$A113,RIC_ANNO_P)</f>
        <v>0</v>
      </c>
      <c r="F113" s="24">
        <f>SUMIF(SOC,'[1]SP'!$A113,SOC_ANNO_P)</f>
        <v>0</v>
      </c>
      <c r="G113" s="24">
        <f t="shared" si="28"/>
        <v>0</v>
      </c>
      <c r="H113" s="24">
        <f>SUMIF(SAN,'[1]SP'!$A113,SAN_ANNO_C)</f>
        <v>0</v>
      </c>
      <c r="I113" s="24">
        <f>SUMIF(RIC,'[1]SP'!$A113,RIC_ANNO_C)</f>
        <v>0</v>
      </c>
      <c r="J113" s="24">
        <f>SUMIF(SOC,'[1]SP'!$A113,SOC_ANNO_C)</f>
        <v>0</v>
      </c>
      <c r="K113" s="16"/>
      <c r="L113" s="16"/>
      <c r="M113" s="16"/>
      <c r="N113" s="24">
        <f t="shared" si="36"/>
        <v>0</v>
      </c>
      <c r="O113" s="24">
        <f t="shared" si="37"/>
        <v>0</v>
      </c>
      <c r="P113" s="24">
        <f t="shared" si="38"/>
        <v>0</v>
      </c>
      <c r="Q113" s="25">
        <f t="shared" si="39"/>
        <v>0</v>
      </c>
      <c r="R113" s="16"/>
      <c r="S113" s="16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1:33" ht="12.75">
      <c r="A114" s="26" t="s">
        <v>221</v>
      </c>
      <c r="B114" s="23" t="s">
        <v>222</v>
      </c>
      <c r="C114" s="24">
        <f t="shared" si="27"/>
        <v>0</v>
      </c>
      <c r="D114" s="24">
        <f>SUMIF(SAN,'[1]SP'!$A114,SAN_ANNO_P)</f>
        <v>0</v>
      </c>
      <c r="E114" s="24">
        <f>SUMIF(RIC,'[1]SP'!$A114,RIC_ANNO_P)</f>
        <v>0</v>
      </c>
      <c r="F114" s="24">
        <f>SUMIF(SOC,'[1]SP'!$A114,SOC_ANNO_P)</f>
        <v>0</v>
      </c>
      <c r="G114" s="24">
        <f t="shared" si="28"/>
        <v>0</v>
      </c>
      <c r="H114" s="24">
        <f>SUMIF(SAN,'[1]SP'!$A114,SAN_ANNO_C)</f>
        <v>0</v>
      </c>
      <c r="I114" s="24">
        <f>SUMIF(RIC,'[1]SP'!$A114,RIC_ANNO_C)</f>
        <v>0</v>
      </c>
      <c r="J114" s="24">
        <f>SUMIF(SOC,'[1]SP'!$A114,SOC_ANNO_C)</f>
        <v>0</v>
      </c>
      <c r="K114" s="16"/>
      <c r="L114" s="16"/>
      <c r="M114" s="16"/>
      <c r="N114" s="24">
        <f t="shared" si="36"/>
        <v>0</v>
      </c>
      <c r="O114" s="24">
        <f t="shared" si="37"/>
        <v>0</v>
      </c>
      <c r="P114" s="24">
        <f t="shared" si="38"/>
        <v>0</v>
      </c>
      <c r="Q114" s="25">
        <f t="shared" si="39"/>
        <v>0</v>
      </c>
      <c r="R114" s="16"/>
      <c r="S114" s="16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1:33" ht="13.5" thickBot="1">
      <c r="A115" s="26" t="s">
        <v>223</v>
      </c>
      <c r="B115" s="23" t="s">
        <v>224</v>
      </c>
      <c r="C115" s="24">
        <f t="shared" si="27"/>
        <v>0</v>
      </c>
      <c r="D115" s="24">
        <f>SUMIF(SAN,'[1]SP'!$A115,SAN_ANNO_P)</f>
        <v>0</v>
      </c>
      <c r="E115" s="24">
        <f>SUMIF(RIC,'[1]SP'!$A115,RIC_ANNO_P)</f>
        <v>0</v>
      </c>
      <c r="F115" s="24">
        <f>SUMIF(SOC,'[1]SP'!$A115,SOC_ANNO_P)</f>
        <v>0</v>
      </c>
      <c r="G115" s="24">
        <f t="shared" si="28"/>
        <v>0</v>
      </c>
      <c r="H115" s="24">
        <f>SUMIF(SAN,'[1]SP'!$A115,SAN_ANNO_C)</f>
        <v>0</v>
      </c>
      <c r="I115" s="24">
        <f>SUMIF(RIC,'[1]SP'!$A115,RIC_ANNO_C)</f>
        <v>0</v>
      </c>
      <c r="J115" s="24">
        <f>SUMIF(SOC,'[1]SP'!$A115,SOC_ANNO_C)</f>
        <v>0</v>
      </c>
      <c r="K115" s="16"/>
      <c r="L115" s="16"/>
      <c r="M115" s="16"/>
      <c r="N115" s="24">
        <f t="shared" si="36"/>
        <v>0</v>
      </c>
      <c r="O115" s="24">
        <f t="shared" si="37"/>
        <v>0</v>
      </c>
      <c r="P115" s="24">
        <f t="shared" si="38"/>
        <v>0</v>
      </c>
      <c r="Q115" s="34">
        <f t="shared" si="39"/>
        <v>0</v>
      </c>
      <c r="R115" s="16"/>
      <c r="S115" s="16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1:33" ht="13.5" thickTop="1">
      <c r="A116" s="1" t="s">
        <v>225</v>
      </c>
      <c r="B116" s="18" t="s">
        <v>68</v>
      </c>
      <c r="C116" s="19">
        <f t="shared" si="27"/>
        <v>726385</v>
      </c>
      <c r="D116" s="19">
        <f aca="true" t="shared" si="42" ref="D116:J116">+D101+D102+SUM(D111:D115)</f>
        <v>720093</v>
      </c>
      <c r="E116" s="19">
        <f t="shared" si="42"/>
        <v>6292</v>
      </c>
      <c r="F116" s="19">
        <f t="shared" si="42"/>
        <v>0</v>
      </c>
      <c r="G116" s="19">
        <f t="shared" si="28"/>
        <v>726897</v>
      </c>
      <c r="H116" s="19">
        <f t="shared" si="42"/>
        <v>724563</v>
      </c>
      <c r="I116" s="19">
        <f t="shared" si="42"/>
        <v>2334</v>
      </c>
      <c r="J116" s="19">
        <f t="shared" si="42"/>
        <v>0</v>
      </c>
      <c r="K116" s="16"/>
      <c r="L116" s="16"/>
      <c r="M116" s="16"/>
      <c r="N116" s="35">
        <f t="shared" si="36"/>
        <v>726385</v>
      </c>
      <c r="O116" s="35">
        <f t="shared" si="37"/>
        <v>726897</v>
      </c>
      <c r="P116" s="35">
        <f t="shared" si="38"/>
        <v>512</v>
      </c>
      <c r="Q116" s="36">
        <f t="shared" si="39"/>
        <v>0.0007048603701893624</v>
      </c>
      <c r="R116" s="16"/>
      <c r="S116" s="16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1:33" ht="12.75">
      <c r="A117" s="1" t="s">
        <v>226</v>
      </c>
      <c r="B117" s="37" t="s">
        <v>227</v>
      </c>
      <c r="C117" s="38"/>
      <c r="D117" s="38"/>
      <c r="E117" s="38"/>
      <c r="F117" s="38"/>
      <c r="G117" s="38"/>
      <c r="H117" s="38"/>
      <c r="I117" s="38"/>
      <c r="J117" s="38"/>
      <c r="K117" s="16"/>
      <c r="L117" s="16"/>
      <c r="M117" s="16"/>
      <c r="N117" s="38"/>
      <c r="O117" s="38"/>
      <c r="P117" s="38"/>
      <c r="Q117" s="39"/>
      <c r="R117" s="16"/>
      <c r="S117" s="16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33" ht="12.75">
      <c r="A118" s="1" t="s">
        <v>228</v>
      </c>
      <c r="B118" s="23" t="s">
        <v>229</v>
      </c>
      <c r="C118" s="24">
        <f t="shared" si="27"/>
        <v>0</v>
      </c>
      <c r="D118" s="24">
        <f>SUMIF(SAN,'[1]SP'!$A118,SAN_ANNO_P)</f>
        <v>0</v>
      </c>
      <c r="E118" s="24">
        <f>SUMIF(RIC,'[1]SP'!$A118,RIC_ANNO_P)</f>
        <v>0</v>
      </c>
      <c r="F118" s="24">
        <f>SUMIF(SOC,'[1]SP'!$A118,SOC_ANNO_P)</f>
        <v>0</v>
      </c>
      <c r="G118" s="24">
        <f t="shared" si="28"/>
        <v>0</v>
      </c>
      <c r="H118" s="24">
        <f>SUMIF(SAN,'[1]SP'!$A118,SAN_ANNO_C)</f>
        <v>0</v>
      </c>
      <c r="I118" s="24">
        <f>SUMIF(RIC,'[1]SP'!$A118,RIC_ANNO_C)</f>
        <v>0</v>
      </c>
      <c r="J118" s="24">
        <f>SUMIF(SOC,'[1]SP'!$A118,SOC_ANNO_C)</f>
        <v>0</v>
      </c>
      <c r="K118" s="16"/>
      <c r="L118" s="16"/>
      <c r="M118" s="16"/>
      <c r="N118" s="24">
        <f aca="true" t="shared" si="43" ref="N118:N123">+C118</f>
        <v>0</v>
      </c>
      <c r="O118" s="24">
        <f aca="true" t="shared" si="44" ref="O118:O123">+G118</f>
        <v>0</v>
      </c>
      <c r="P118" s="24">
        <f aca="true" t="shared" si="45" ref="P118:P123">+O118-N118</f>
        <v>0</v>
      </c>
      <c r="Q118" s="25">
        <f aca="true" t="shared" si="46" ref="Q118:Q123">IF(N118&lt;&gt;0,+P118/N118,0)</f>
        <v>0</v>
      </c>
      <c r="R118" s="16"/>
      <c r="S118" s="16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33" ht="12.75">
      <c r="A119" s="56" t="s">
        <v>230</v>
      </c>
      <c r="B119" s="23" t="s">
        <v>231</v>
      </c>
      <c r="C119" s="24">
        <f t="shared" si="27"/>
        <v>15348</v>
      </c>
      <c r="D119" s="24">
        <f>SUMIF(SAN,'[1]SP'!$A119,SAN_ANNO_P)</f>
        <v>15348</v>
      </c>
      <c r="E119" s="24">
        <f>SUMIF(RIC,'[1]SP'!$A119,RIC_ANNO_P)</f>
        <v>0</v>
      </c>
      <c r="F119" s="24">
        <f>SUMIF(SOC,'[1]SP'!$A119,SOC_ANNO_P)</f>
        <v>0</v>
      </c>
      <c r="G119" s="24">
        <f t="shared" si="28"/>
        <v>14710</v>
      </c>
      <c r="H119" s="24">
        <f>SUMIF(SAN,'[1]SP'!$A119,SAN_ANNO_C)</f>
        <v>14710</v>
      </c>
      <c r="I119" s="24">
        <f>SUMIF(RIC,'[1]SP'!$A119,RIC_ANNO_C)</f>
        <v>0</v>
      </c>
      <c r="J119" s="24">
        <f>SUMIF(SOC,'[1]SP'!$A119,SOC_ANNO_C)</f>
        <v>0</v>
      </c>
      <c r="K119" s="16"/>
      <c r="L119" s="16"/>
      <c r="M119" s="16"/>
      <c r="N119" s="24">
        <f t="shared" si="43"/>
        <v>15348</v>
      </c>
      <c r="O119" s="24">
        <f t="shared" si="44"/>
        <v>14710</v>
      </c>
      <c r="P119" s="24">
        <f t="shared" si="45"/>
        <v>-638</v>
      </c>
      <c r="Q119" s="25">
        <f t="shared" si="46"/>
        <v>-0.041568934063070107</v>
      </c>
      <c r="R119" s="16"/>
      <c r="S119" s="16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</row>
    <row r="120" spans="1:33" ht="12.75">
      <c r="A120" s="56" t="s">
        <v>232</v>
      </c>
      <c r="B120" s="23" t="s">
        <v>233</v>
      </c>
      <c r="C120" s="24">
        <f t="shared" si="27"/>
        <v>0</v>
      </c>
      <c r="D120" s="24">
        <f>SUMIF(SAN,'[1]SP'!$A120,SAN_ANNO_P)</f>
        <v>0</v>
      </c>
      <c r="E120" s="24">
        <f>SUMIF(RIC,'[1]SP'!$A120,RIC_ANNO_P)</f>
        <v>0</v>
      </c>
      <c r="F120" s="24">
        <f>SUMIF(SOC,'[1]SP'!$A120,SOC_ANNO_P)</f>
        <v>0</v>
      </c>
      <c r="G120" s="24">
        <f t="shared" si="28"/>
        <v>0</v>
      </c>
      <c r="H120" s="24">
        <f>SUMIF(SAN,'[1]SP'!$A120,SAN_ANNO_C)</f>
        <v>0</v>
      </c>
      <c r="I120" s="24">
        <f>SUMIF(RIC,'[1]SP'!$A120,RIC_ANNO_C)</f>
        <v>0</v>
      </c>
      <c r="J120" s="24">
        <f>SUMIF(SOC,'[1]SP'!$A120,SOC_ANNO_C)</f>
        <v>0</v>
      </c>
      <c r="K120" s="16"/>
      <c r="L120" s="16"/>
      <c r="M120" s="16"/>
      <c r="N120" s="24">
        <f t="shared" si="43"/>
        <v>0</v>
      </c>
      <c r="O120" s="24">
        <f t="shared" si="44"/>
        <v>0</v>
      </c>
      <c r="P120" s="24">
        <f t="shared" si="45"/>
        <v>0</v>
      </c>
      <c r="Q120" s="25">
        <f t="shared" si="46"/>
        <v>0</v>
      </c>
      <c r="R120" s="16"/>
      <c r="S120" s="16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1:33" ht="12.75">
      <c r="A121" s="56" t="s">
        <v>234</v>
      </c>
      <c r="B121" s="23" t="s">
        <v>235</v>
      </c>
      <c r="C121" s="24">
        <f t="shared" si="27"/>
        <v>15933</v>
      </c>
      <c r="D121" s="24">
        <f>SUMIF(SAN,'[1]SP'!$A121,SAN_ANNO_P)</f>
        <v>7284</v>
      </c>
      <c r="E121" s="24">
        <f>SUMIF(RIC,'[1]SP'!$A121,RIC_ANNO_P)</f>
        <v>8649</v>
      </c>
      <c r="F121" s="24">
        <f>SUMIF(SOC,'[1]SP'!$A121,SOC_ANNO_P)</f>
        <v>0</v>
      </c>
      <c r="G121" s="24">
        <f t="shared" si="28"/>
        <v>16550</v>
      </c>
      <c r="H121" s="24">
        <f>SUMIF(SAN,'[1]SP'!$A121,SAN_ANNO_C)</f>
        <v>6983</v>
      </c>
      <c r="I121" s="24">
        <f>SUMIF(RIC,'[1]SP'!$A121,RIC_ANNO_C)</f>
        <v>9567</v>
      </c>
      <c r="J121" s="24">
        <f>SUMIF(SOC,'[1]SP'!$A121,SOC_ANNO_C)</f>
        <v>0</v>
      </c>
      <c r="K121" s="16"/>
      <c r="L121" s="16"/>
      <c r="M121" s="16"/>
      <c r="N121" s="24">
        <f t="shared" si="43"/>
        <v>15933</v>
      </c>
      <c r="O121" s="24">
        <f t="shared" si="44"/>
        <v>16550</v>
      </c>
      <c r="P121" s="24">
        <f t="shared" si="45"/>
        <v>617</v>
      </c>
      <c r="Q121" s="25">
        <f t="shared" si="46"/>
        <v>0.03872465951170526</v>
      </c>
      <c r="R121" s="16"/>
      <c r="S121" s="16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1:33" ht="13.5" thickBot="1">
      <c r="A122" s="1" t="s">
        <v>236</v>
      </c>
      <c r="B122" s="23" t="s">
        <v>237</v>
      </c>
      <c r="C122" s="24">
        <f t="shared" si="27"/>
        <v>17081</v>
      </c>
      <c r="D122" s="24">
        <f>SUMIF(SAN,'[1]SP'!$A122,SAN_ANNO_P)</f>
        <v>17081</v>
      </c>
      <c r="E122" s="24">
        <f>SUMIF(RIC,'[1]SP'!$A122,RIC_ANNO_P)</f>
        <v>0</v>
      </c>
      <c r="F122" s="24">
        <f>SUMIF(SOC,'[1]SP'!$A122,SOC_ANNO_P)</f>
        <v>0</v>
      </c>
      <c r="G122" s="24">
        <f t="shared" si="28"/>
        <v>15258</v>
      </c>
      <c r="H122" s="24">
        <f>SUMIF(SAN,'[1]SP'!$A122,SAN_ANNO_C)</f>
        <v>15248</v>
      </c>
      <c r="I122" s="24">
        <f>SUMIF(RIC,'[1]SP'!$A122,RIC_ANNO_C)</f>
        <v>10</v>
      </c>
      <c r="J122" s="24">
        <f>SUMIF(SOC,'[1]SP'!$A122,SOC_ANNO_C)</f>
        <v>0</v>
      </c>
      <c r="K122" s="16"/>
      <c r="L122" s="16"/>
      <c r="M122" s="16"/>
      <c r="N122" s="41">
        <f t="shared" si="43"/>
        <v>17081</v>
      </c>
      <c r="O122" s="41">
        <f t="shared" si="44"/>
        <v>15258</v>
      </c>
      <c r="P122" s="41">
        <f t="shared" si="45"/>
        <v>-1823</v>
      </c>
      <c r="Q122" s="34">
        <f t="shared" si="46"/>
        <v>-0.10672677243721093</v>
      </c>
      <c r="R122" s="16"/>
      <c r="S122" s="16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1:33" ht="13.5" thickTop="1">
      <c r="A123" s="1" t="s">
        <v>238</v>
      </c>
      <c r="B123" s="18" t="s">
        <v>168</v>
      </c>
      <c r="C123" s="19">
        <f t="shared" si="27"/>
        <v>48362</v>
      </c>
      <c r="D123" s="19">
        <f aca="true" t="shared" si="47" ref="D123:J123">SUM(D118:D122)</f>
        <v>39713</v>
      </c>
      <c r="E123" s="19">
        <f t="shared" si="47"/>
        <v>8649</v>
      </c>
      <c r="F123" s="19">
        <f t="shared" si="47"/>
        <v>0</v>
      </c>
      <c r="G123" s="19">
        <f t="shared" si="28"/>
        <v>46518</v>
      </c>
      <c r="H123" s="19">
        <f t="shared" si="47"/>
        <v>36941</v>
      </c>
      <c r="I123" s="19">
        <f t="shared" si="47"/>
        <v>9577</v>
      </c>
      <c r="J123" s="19">
        <f t="shared" si="47"/>
        <v>0</v>
      </c>
      <c r="K123" s="16"/>
      <c r="L123" s="16"/>
      <c r="M123" s="16"/>
      <c r="N123" s="35">
        <f t="shared" si="43"/>
        <v>48362</v>
      </c>
      <c r="O123" s="35">
        <f t="shared" si="44"/>
        <v>46518</v>
      </c>
      <c r="P123" s="35">
        <f t="shared" si="45"/>
        <v>-1844</v>
      </c>
      <c r="Q123" s="36">
        <f t="shared" si="46"/>
        <v>-0.038129109631528886</v>
      </c>
      <c r="R123" s="16"/>
      <c r="S123" s="16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</row>
    <row r="124" spans="1:33" ht="12.75">
      <c r="A124" s="1" t="s">
        <v>239</v>
      </c>
      <c r="B124" s="37" t="s">
        <v>240</v>
      </c>
      <c r="C124" s="38"/>
      <c r="D124" s="38"/>
      <c r="E124" s="38"/>
      <c r="F124" s="38"/>
      <c r="G124" s="38"/>
      <c r="H124" s="38"/>
      <c r="I124" s="38"/>
      <c r="J124" s="38"/>
      <c r="K124" s="16"/>
      <c r="L124" s="16"/>
      <c r="M124" s="16"/>
      <c r="N124" s="38"/>
      <c r="O124" s="38"/>
      <c r="P124" s="38"/>
      <c r="Q124" s="39"/>
      <c r="R124" s="16"/>
      <c r="S124" s="16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1:33" ht="12.75">
      <c r="A125" s="1" t="s">
        <v>241</v>
      </c>
      <c r="B125" s="23" t="s">
        <v>242</v>
      </c>
      <c r="C125" s="24">
        <f t="shared" si="27"/>
        <v>69</v>
      </c>
      <c r="D125" s="24">
        <f>SUMIF(SAN,'[1]SP'!$A125,SAN_ANNO_P)</f>
        <v>69</v>
      </c>
      <c r="E125" s="24">
        <f>SUMIF(RIC,'[1]SP'!$A125,RIC_ANNO_P)</f>
        <v>0</v>
      </c>
      <c r="F125" s="24">
        <f>SUMIF(SOC,'[1]SP'!$A125,SOC_ANNO_P)</f>
        <v>0</v>
      </c>
      <c r="G125" s="24">
        <f t="shared" si="28"/>
        <v>85</v>
      </c>
      <c r="H125" s="24">
        <f>SUMIF(SAN,'[1]SP'!$A125,SAN_ANNO_C)</f>
        <v>85</v>
      </c>
      <c r="I125" s="24">
        <f>SUMIF(RIC,'[1]SP'!$A125,RIC_ANNO_C)</f>
        <v>0</v>
      </c>
      <c r="J125" s="24">
        <f>SUMIF(SOC,'[1]SP'!$A125,SOC_ANNO_C)</f>
        <v>0</v>
      </c>
      <c r="K125" s="16"/>
      <c r="L125" s="16"/>
      <c r="M125" s="16"/>
      <c r="N125" s="24">
        <f>+C125</f>
        <v>69</v>
      </c>
      <c r="O125" s="24">
        <f>+G125</f>
        <v>85</v>
      </c>
      <c r="P125" s="24">
        <f>+O125-N125</f>
        <v>16</v>
      </c>
      <c r="Q125" s="25">
        <f>IF(N125&lt;&gt;0,+P125/N125,0)</f>
        <v>0.2318840579710145</v>
      </c>
      <c r="R125" s="16"/>
      <c r="S125" s="16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1:33" ht="13.5" thickBot="1">
      <c r="A126" s="1" t="s">
        <v>243</v>
      </c>
      <c r="B126" s="23" t="s">
        <v>244</v>
      </c>
      <c r="C126" s="24">
        <f t="shared" si="27"/>
        <v>0</v>
      </c>
      <c r="D126" s="24">
        <f>SUMIF(SAN,'[1]SP'!$A126,SAN_ANNO_P)</f>
        <v>0</v>
      </c>
      <c r="E126" s="24">
        <f>SUMIF(RIC,'[1]SP'!$A126,RIC_ANNO_P)</f>
        <v>0</v>
      </c>
      <c r="F126" s="24">
        <f>SUMIF(SOC,'[1]SP'!$A126,SOC_ANNO_P)</f>
        <v>0</v>
      </c>
      <c r="G126" s="24">
        <f t="shared" si="28"/>
        <v>0</v>
      </c>
      <c r="H126" s="24">
        <f>SUMIF(SAN,'[1]SP'!$A126,SAN_ANNO_C)</f>
        <v>0</v>
      </c>
      <c r="I126" s="24">
        <f>SUMIF(RIC,'[1]SP'!$A126,RIC_ANNO_C)</f>
        <v>0</v>
      </c>
      <c r="J126" s="24">
        <f>SUMIF(SOC,'[1]SP'!$A126,SOC_ANNO_C)</f>
        <v>0</v>
      </c>
      <c r="K126" s="16"/>
      <c r="L126" s="16"/>
      <c r="M126" s="16"/>
      <c r="N126" s="41">
        <f>+C126</f>
        <v>0</v>
      </c>
      <c r="O126" s="41">
        <f>+G126</f>
        <v>0</v>
      </c>
      <c r="P126" s="41">
        <f>+O126-N126</f>
        <v>0</v>
      </c>
      <c r="Q126" s="34">
        <f>IF(N126&lt;&gt;0,+P126/N126,0)</f>
        <v>0</v>
      </c>
      <c r="R126" s="16"/>
      <c r="S126" s="16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</row>
    <row r="127" spans="1:33" ht="13.5" thickTop="1">
      <c r="A127" s="1" t="s">
        <v>245</v>
      </c>
      <c r="B127" s="18" t="s">
        <v>176</v>
      </c>
      <c r="C127" s="19">
        <f t="shared" si="27"/>
        <v>69</v>
      </c>
      <c r="D127" s="19">
        <f aca="true" t="shared" si="48" ref="D127:J127">+D125+D126</f>
        <v>69</v>
      </c>
      <c r="E127" s="19">
        <f t="shared" si="48"/>
        <v>0</v>
      </c>
      <c r="F127" s="19">
        <f t="shared" si="48"/>
        <v>0</v>
      </c>
      <c r="G127" s="19">
        <f t="shared" si="28"/>
        <v>85</v>
      </c>
      <c r="H127" s="19">
        <f t="shared" si="48"/>
        <v>85</v>
      </c>
      <c r="I127" s="19">
        <f t="shared" si="48"/>
        <v>0</v>
      </c>
      <c r="J127" s="19">
        <f t="shared" si="48"/>
        <v>0</v>
      </c>
      <c r="K127" s="16"/>
      <c r="L127" s="16"/>
      <c r="M127" s="16"/>
      <c r="N127" s="35">
        <f>+C127</f>
        <v>69</v>
      </c>
      <c r="O127" s="35">
        <f>+G127</f>
        <v>85</v>
      </c>
      <c r="P127" s="35">
        <f>+O127-N127</f>
        <v>16</v>
      </c>
      <c r="Q127" s="36">
        <f>IF(N127&lt;&gt;0,+P127/N127,0)</f>
        <v>0.2318840579710145</v>
      </c>
      <c r="R127" s="16"/>
      <c r="S127" s="16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</row>
    <row r="128" spans="1:33" ht="12.75">
      <c r="A128" s="1" t="s">
        <v>246</v>
      </c>
      <c r="B128" s="37" t="s">
        <v>247</v>
      </c>
      <c r="C128" s="38"/>
      <c r="D128" s="38"/>
      <c r="E128" s="38"/>
      <c r="F128" s="38"/>
      <c r="G128" s="38"/>
      <c r="H128" s="38"/>
      <c r="I128" s="38"/>
      <c r="J128" s="38"/>
      <c r="K128" s="16"/>
      <c r="L128" s="30" t="s">
        <v>47</v>
      </c>
      <c r="M128" s="30" t="s">
        <v>48</v>
      </c>
      <c r="N128" s="38"/>
      <c r="O128" s="38"/>
      <c r="P128" s="38"/>
      <c r="Q128" s="39"/>
      <c r="R128" s="16"/>
      <c r="S128" s="16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</row>
    <row r="129" spans="1:33" ht="12.75">
      <c r="A129" s="1" t="s">
        <v>248</v>
      </c>
      <c r="B129" s="23" t="s">
        <v>249</v>
      </c>
      <c r="C129" s="24">
        <f t="shared" si="27"/>
        <v>16501</v>
      </c>
      <c r="D129" s="24">
        <f>SUMIF(SAN,'[1]SP'!$A129,SAN_ANNO_P)</f>
        <v>16501</v>
      </c>
      <c r="E129" s="24">
        <f>SUMIF(RIC,'[1]SP'!$A129,RIC_ANNO_P)</f>
        <v>0</v>
      </c>
      <c r="F129" s="24">
        <f>SUMIF(SOC,'[1]SP'!$A129,SOC_ANNO_P)</f>
        <v>0</v>
      </c>
      <c r="G129" s="24">
        <f t="shared" si="28"/>
        <v>14098</v>
      </c>
      <c r="H129" s="24">
        <f>SUMIF(SAN,'[1]SP'!$A129,SAN_ANNO_C)</f>
        <v>14098</v>
      </c>
      <c r="I129" s="24">
        <f>SUMIF(RIC,'[1]SP'!$A129,RIC_ANNO_C)</f>
        <v>0</v>
      </c>
      <c r="J129" s="24">
        <f>SUMIF(SOC,'[1]SP'!$A129,SOC_ANNO_C)</f>
        <v>0</v>
      </c>
      <c r="K129" s="16"/>
      <c r="L129" s="24">
        <f>SUMIF(DATI_TOTALE,'[1]SP'!$A129,DATI_TOTALE_DETT_1)</f>
        <v>14098</v>
      </c>
      <c r="M129" s="24">
        <f>SUMIF(DATI_TOTALE,'[1]SP'!$A129,DATI_TOTALE_DETT_2)</f>
        <v>14098</v>
      </c>
      <c r="N129" s="24">
        <f aca="true" t="shared" si="49" ref="N129:N150">+C129</f>
        <v>16501</v>
      </c>
      <c r="O129" s="24">
        <f aca="true" t="shared" si="50" ref="O129:O150">+G129</f>
        <v>14098</v>
      </c>
      <c r="P129" s="24">
        <f aca="true" t="shared" si="51" ref="P129:P150">+O129-N129</f>
        <v>-2403</v>
      </c>
      <c r="Q129" s="57">
        <f aca="true" t="shared" si="52" ref="Q129:Q150">IF(N129&lt;&gt;0,+P129/N129,0)</f>
        <v>-0.14562753772498638</v>
      </c>
      <c r="R129" s="16"/>
      <c r="S129" s="16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</row>
    <row r="130" spans="1:33" ht="12.75">
      <c r="A130" s="26" t="s">
        <v>250</v>
      </c>
      <c r="B130" s="23" t="s">
        <v>251</v>
      </c>
      <c r="C130" s="24">
        <f t="shared" si="27"/>
        <v>0</v>
      </c>
      <c r="D130" s="24">
        <f>SUMIF(SAN,'[1]SP'!$A130,SAN_ANNO_P)</f>
        <v>0</v>
      </c>
      <c r="E130" s="24">
        <f>SUMIF(RIC,'[1]SP'!$A130,RIC_ANNO_P)</f>
        <v>0</v>
      </c>
      <c r="F130" s="24">
        <f>SUMIF(SOC,'[1]SP'!$A130,SOC_ANNO_P)</f>
        <v>0</v>
      </c>
      <c r="G130" s="24">
        <f t="shared" si="28"/>
        <v>0</v>
      </c>
      <c r="H130" s="24">
        <f>SUMIF(SAN,'[1]SP'!$A130,SAN_ANNO_C)</f>
        <v>0</v>
      </c>
      <c r="I130" s="24">
        <f>SUMIF(RIC,'[1]SP'!$A130,RIC_ANNO_C)</f>
        <v>0</v>
      </c>
      <c r="J130" s="24">
        <f>SUMIF(SOC,'[1]SP'!$A130,SOC_ANNO_C)</f>
        <v>0</v>
      </c>
      <c r="K130" s="16"/>
      <c r="L130" s="24">
        <f>SUMIF(DATI_TOTALE,'[1]SP'!$A130,DATI_TOTALE_DETT_1)</f>
        <v>0</v>
      </c>
      <c r="M130" s="24">
        <f>SUMIF(DATI_TOTALE,'[1]SP'!$A130,DATI_TOTALE_DETT_2)</f>
        <v>0</v>
      </c>
      <c r="N130" s="24">
        <f t="shared" si="49"/>
        <v>0</v>
      </c>
      <c r="O130" s="24">
        <f t="shared" si="50"/>
        <v>0</v>
      </c>
      <c r="P130" s="24">
        <f t="shared" si="51"/>
        <v>0</v>
      </c>
      <c r="Q130" s="57">
        <f t="shared" si="52"/>
        <v>0</v>
      </c>
      <c r="R130" s="16"/>
      <c r="S130" s="16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</row>
    <row r="131" spans="1:33" ht="12.75">
      <c r="A131" s="26" t="s">
        <v>252</v>
      </c>
      <c r="B131" s="23" t="s">
        <v>253</v>
      </c>
      <c r="C131" s="24">
        <f t="shared" si="27"/>
        <v>123982</v>
      </c>
      <c r="D131" s="24">
        <f>SUMIF(SAN,'[1]SP'!$A131,SAN_ANNO_P)</f>
        <v>123982</v>
      </c>
      <c r="E131" s="24">
        <f>SUMIF(RIC,'[1]SP'!$A131,RIC_ANNO_P)</f>
        <v>0</v>
      </c>
      <c r="F131" s="24">
        <f>SUMIF(SOC,'[1]SP'!$A131,SOC_ANNO_P)</f>
        <v>0</v>
      </c>
      <c r="G131" s="24">
        <f t="shared" si="28"/>
        <v>119380</v>
      </c>
      <c r="H131" s="24">
        <f>SUMIF(SAN,'[1]SP'!$A131,SAN_ANNO_C)</f>
        <v>119380</v>
      </c>
      <c r="I131" s="24">
        <f>SUMIF(RIC,'[1]SP'!$A131,RIC_ANNO_C)</f>
        <v>0</v>
      </c>
      <c r="J131" s="24">
        <f>SUMIF(SOC,'[1]SP'!$A131,SOC_ANNO_C)</f>
        <v>0</v>
      </c>
      <c r="K131" s="16"/>
      <c r="L131" s="24">
        <f>SUMIF(DATI_TOTALE,'[1]SP'!$A131,DATI_TOTALE_DETT_1)</f>
        <v>0</v>
      </c>
      <c r="M131" s="24">
        <f>SUMIF(DATI_TOTALE,'[1]SP'!$A131,DATI_TOTALE_DETT_2)</f>
        <v>119380</v>
      </c>
      <c r="N131" s="24">
        <f t="shared" si="49"/>
        <v>123982</v>
      </c>
      <c r="O131" s="24">
        <f t="shared" si="50"/>
        <v>119380</v>
      </c>
      <c r="P131" s="24">
        <f t="shared" si="51"/>
        <v>-4602</v>
      </c>
      <c r="Q131" s="57">
        <f t="shared" si="52"/>
        <v>-0.037118291364875544</v>
      </c>
      <c r="R131" s="16"/>
      <c r="S131" s="16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</row>
    <row r="132" spans="1:33" ht="12.75">
      <c r="A132" s="26" t="s">
        <v>254</v>
      </c>
      <c r="B132" s="23" t="s">
        <v>255</v>
      </c>
      <c r="C132" s="24">
        <f t="shared" si="27"/>
        <v>0</v>
      </c>
      <c r="D132" s="24">
        <f>SUMIF(SAN,'[1]SP'!$A132,SAN_ANNO_P)</f>
        <v>0</v>
      </c>
      <c r="E132" s="24">
        <f>SUMIF(RIC,'[1]SP'!$A132,RIC_ANNO_P)</f>
        <v>0</v>
      </c>
      <c r="F132" s="24">
        <f>SUMIF(SOC,'[1]SP'!$A132,SOC_ANNO_P)</f>
        <v>0</v>
      </c>
      <c r="G132" s="24">
        <f t="shared" si="28"/>
        <v>0</v>
      </c>
      <c r="H132" s="24">
        <f>SUMIF(SAN,'[1]SP'!$A132,SAN_ANNO_C)</f>
        <v>0</v>
      </c>
      <c r="I132" s="24">
        <f>SUMIF(RIC,'[1]SP'!$A132,RIC_ANNO_C)</f>
        <v>0</v>
      </c>
      <c r="J132" s="24">
        <f>SUMIF(SOC,'[1]SP'!$A132,SOC_ANNO_C)</f>
        <v>0</v>
      </c>
      <c r="K132" s="16"/>
      <c r="L132" s="24">
        <f>SUMIF(DATI_TOTALE,'[1]SP'!$A132,DATI_TOTALE_DETT_1)</f>
        <v>0</v>
      </c>
      <c r="M132" s="24">
        <f>SUMIF(DATI_TOTALE,'[1]SP'!$A132,DATI_TOTALE_DETT_2)</f>
        <v>0</v>
      </c>
      <c r="N132" s="24">
        <f t="shared" si="49"/>
        <v>0</v>
      </c>
      <c r="O132" s="24">
        <f t="shared" si="50"/>
        <v>0</v>
      </c>
      <c r="P132" s="24">
        <f t="shared" si="51"/>
        <v>0</v>
      </c>
      <c r="Q132" s="25">
        <f t="shared" si="52"/>
        <v>0</v>
      </c>
      <c r="R132" s="16"/>
      <c r="S132" s="16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</row>
    <row r="133" spans="1:33" ht="12.75">
      <c r="A133" s="26" t="s">
        <v>256</v>
      </c>
      <c r="B133" s="27" t="s">
        <v>257</v>
      </c>
      <c r="C133" s="28">
        <f t="shared" si="27"/>
        <v>7217</v>
      </c>
      <c r="D133" s="28">
        <f>+SUM(D134:D137)+D141+D142</f>
        <v>7217</v>
      </c>
      <c r="E133" s="28">
        <f aca="true" t="shared" si="53" ref="E133:J133">+SUM(E134:E137)+E141+E142</f>
        <v>0</v>
      </c>
      <c r="F133" s="28">
        <f t="shared" si="53"/>
        <v>0</v>
      </c>
      <c r="G133" s="28">
        <f t="shared" si="53"/>
        <v>9288</v>
      </c>
      <c r="H133" s="28">
        <f t="shared" si="53"/>
        <v>9288</v>
      </c>
      <c r="I133" s="28">
        <f t="shared" si="53"/>
        <v>0</v>
      </c>
      <c r="J133" s="28">
        <f t="shared" si="53"/>
        <v>0</v>
      </c>
      <c r="K133" s="16"/>
      <c r="L133" s="28">
        <f>+SUM(L134:L137)+L141+L142</f>
        <v>9024</v>
      </c>
      <c r="M133" s="28">
        <f>+SUM(M134:M137)+M141+M142</f>
        <v>9288</v>
      </c>
      <c r="N133" s="28">
        <f>+SUM(N134:N137)+N141+N142</f>
        <v>7217</v>
      </c>
      <c r="O133" s="28">
        <f>+SUM(O134:O137)+O141+O142</f>
        <v>9288</v>
      </c>
      <c r="P133" s="28">
        <f t="shared" si="51"/>
        <v>2071</v>
      </c>
      <c r="Q133" s="29">
        <f t="shared" si="52"/>
        <v>0.28696134127753914</v>
      </c>
      <c r="R133" s="16"/>
      <c r="S133" s="16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</row>
    <row r="134" spans="1:33" ht="12.75">
      <c r="A134" s="26" t="s">
        <v>258</v>
      </c>
      <c r="B134" s="23" t="s">
        <v>259</v>
      </c>
      <c r="C134" s="24">
        <f t="shared" si="27"/>
        <v>0</v>
      </c>
      <c r="D134" s="24">
        <f>SUMIF(SAN,'[1]SP'!$A134,SAN_ANNO_P)</f>
        <v>0</v>
      </c>
      <c r="E134" s="24">
        <f>SUMIF(RIC,'[1]SP'!$A134,RIC_ANNO_P)</f>
        <v>0</v>
      </c>
      <c r="F134" s="24">
        <f>SUMIF(SOC,'[1]SP'!$A134,SOC_ANNO_P)</f>
        <v>0</v>
      </c>
      <c r="G134" s="24">
        <f t="shared" si="28"/>
        <v>0</v>
      </c>
      <c r="H134" s="24">
        <f>SUMIF(SAN,'[1]SP'!$A134,SAN_ANNO_C)</f>
        <v>0</v>
      </c>
      <c r="I134" s="24">
        <f>SUMIF(RIC,'[1]SP'!$A134,RIC_ANNO_C)</f>
        <v>0</v>
      </c>
      <c r="J134" s="24">
        <f>SUMIF(SOC,'[1]SP'!$A134,SOC_ANNO_C)</f>
        <v>0</v>
      </c>
      <c r="K134" s="16"/>
      <c r="L134" s="24">
        <f>SUMIF(DATI_TOTALE,'[1]SP'!$A134,DATI_TOTALE_DETT_1)</f>
        <v>0</v>
      </c>
      <c r="M134" s="24">
        <f>SUMIF(DATI_TOTALE,'[1]SP'!$A134,DATI_TOTALE_DETT_2)</f>
        <v>0</v>
      </c>
      <c r="N134" s="24">
        <f t="shared" si="49"/>
        <v>0</v>
      </c>
      <c r="O134" s="24">
        <f t="shared" si="50"/>
        <v>0</v>
      </c>
      <c r="P134" s="24">
        <f t="shared" si="51"/>
        <v>0</v>
      </c>
      <c r="Q134" s="25">
        <f t="shared" si="52"/>
        <v>0</v>
      </c>
      <c r="R134" s="16"/>
      <c r="S134" s="16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</row>
    <row r="135" spans="1:33" ht="12.75">
      <c r="A135" s="26" t="s">
        <v>260</v>
      </c>
      <c r="B135" s="23" t="s">
        <v>261</v>
      </c>
      <c r="C135" s="24">
        <f t="shared" si="27"/>
        <v>0</v>
      </c>
      <c r="D135" s="24">
        <f>SUMIF(SAN,'[1]SP'!$A135,SAN_ANNO_P)</f>
        <v>0</v>
      </c>
      <c r="E135" s="24">
        <f>SUMIF(RIC,'[1]SP'!$A135,RIC_ANNO_P)</f>
        <v>0</v>
      </c>
      <c r="F135" s="24">
        <f>SUMIF(SOC,'[1]SP'!$A135,SOC_ANNO_P)</f>
        <v>0</v>
      </c>
      <c r="G135" s="24">
        <f t="shared" si="28"/>
        <v>0</v>
      </c>
      <c r="H135" s="24">
        <f>SUMIF(SAN,'[1]SP'!$A135,SAN_ANNO_C)</f>
        <v>0</v>
      </c>
      <c r="I135" s="24">
        <f>SUMIF(RIC,'[1]SP'!$A135,RIC_ANNO_C)</f>
        <v>0</v>
      </c>
      <c r="J135" s="24">
        <f>SUMIF(SOC,'[1]SP'!$A135,SOC_ANNO_C)</f>
        <v>0</v>
      </c>
      <c r="K135" s="16"/>
      <c r="L135" s="24">
        <f>SUMIF(DATI_TOTALE,'[1]SP'!$A135,DATI_TOTALE_DETT_1)</f>
        <v>0</v>
      </c>
      <c r="M135" s="24">
        <f>SUMIF(DATI_TOTALE,'[1]SP'!$A135,DATI_TOTALE_DETT_2)</f>
        <v>0</v>
      </c>
      <c r="N135" s="24">
        <f t="shared" si="49"/>
        <v>0</v>
      </c>
      <c r="O135" s="24">
        <f t="shared" si="50"/>
        <v>0</v>
      </c>
      <c r="P135" s="24">
        <f t="shared" si="51"/>
        <v>0</v>
      </c>
      <c r="Q135" s="25">
        <f t="shared" si="52"/>
        <v>0</v>
      </c>
      <c r="R135" s="16"/>
      <c r="S135" s="16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</row>
    <row r="136" spans="1:33" ht="12.75">
      <c r="A136" s="26" t="s">
        <v>262</v>
      </c>
      <c r="B136" s="23" t="s">
        <v>263</v>
      </c>
      <c r="C136" s="24">
        <f t="shared" si="27"/>
        <v>0</v>
      </c>
      <c r="D136" s="24">
        <f>SUMIF(SAN,'[1]SP'!$A136,SAN_ANNO_P)</f>
        <v>0</v>
      </c>
      <c r="E136" s="24">
        <f>SUMIF(RIC,'[1]SP'!$A136,RIC_ANNO_P)</f>
        <v>0</v>
      </c>
      <c r="F136" s="24">
        <f>SUMIF(SOC,'[1]SP'!$A136,SOC_ANNO_P)</f>
        <v>0</v>
      </c>
      <c r="G136" s="24">
        <f t="shared" si="28"/>
        <v>0</v>
      </c>
      <c r="H136" s="24">
        <f>SUMIF(SAN,'[1]SP'!$A136,SAN_ANNO_C)</f>
        <v>0</v>
      </c>
      <c r="I136" s="24">
        <f>SUMIF(RIC,'[1]SP'!$A136,RIC_ANNO_C)</f>
        <v>0</v>
      </c>
      <c r="J136" s="24">
        <f>SUMIF(SOC,'[1]SP'!$A136,SOC_ANNO_C)</f>
        <v>0</v>
      </c>
      <c r="K136" s="16"/>
      <c r="L136" s="24">
        <f>SUMIF(DATI_TOTALE,'[1]SP'!$A136,DATI_TOTALE_DETT_1)</f>
        <v>0</v>
      </c>
      <c r="M136" s="24">
        <f>SUMIF(DATI_TOTALE,'[1]SP'!$A136,DATI_TOTALE_DETT_2)</f>
        <v>0</v>
      </c>
      <c r="N136" s="24">
        <f t="shared" si="49"/>
        <v>0</v>
      </c>
      <c r="O136" s="24">
        <f t="shared" si="50"/>
        <v>0</v>
      </c>
      <c r="P136" s="24">
        <f t="shared" si="51"/>
        <v>0</v>
      </c>
      <c r="Q136" s="25">
        <f t="shared" si="52"/>
        <v>0</v>
      </c>
      <c r="R136" s="16"/>
      <c r="S136" s="16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</row>
    <row r="137" spans="1:33" ht="12.75">
      <c r="A137" s="26" t="s">
        <v>264</v>
      </c>
      <c r="B137" s="27" t="s">
        <v>265</v>
      </c>
      <c r="C137" s="28">
        <f t="shared" si="27"/>
        <v>7160</v>
      </c>
      <c r="D137" s="28">
        <f>SUM(D138:D140)</f>
        <v>7160</v>
      </c>
      <c r="E137" s="28">
        <f aca="true" t="shared" si="54" ref="E137:J137">SUM(E138:E140)</f>
        <v>0</v>
      </c>
      <c r="F137" s="28">
        <f t="shared" si="54"/>
        <v>0</v>
      </c>
      <c r="G137" s="28">
        <f t="shared" si="28"/>
        <v>9202</v>
      </c>
      <c r="H137" s="28">
        <f t="shared" si="54"/>
        <v>9202</v>
      </c>
      <c r="I137" s="28">
        <f t="shared" si="54"/>
        <v>0</v>
      </c>
      <c r="J137" s="28">
        <f t="shared" si="54"/>
        <v>0</v>
      </c>
      <c r="K137" s="16"/>
      <c r="L137" s="28">
        <f>SUM(L138:L140)</f>
        <v>8938</v>
      </c>
      <c r="M137" s="28">
        <f>SUM(M138:M140)</f>
        <v>9202</v>
      </c>
      <c r="N137" s="28">
        <f t="shared" si="49"/>
        <v>7160</v>
      </c>
      <c r="O137" s="28">
        <f t="shared" si="50"/>
        <v>9202</v>
      </c>
      <c r="P137" s="28">
        <f t="shared" si="51"/>
        <v>2042</v>
      </c>
      <c r="Q137" s="29">
        <f t="shared" si="52"/>
        <v>0.285195530726257</v>
      </c>
      <c r="R137" s="16"/>
      <c r="S137" s="16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</row>
    <row r="138" spans="1:33" ht="12.75">
      <c r="A138" s="26" t="s">
        <v>266</v>
      </c>
      <c r="B138" s="40" t="s">
        <v>267</v>
      </c>
      <c r="C138" s="24">
        <f aca="true" t="shared" si="55" ref="C138:C161">SUM(D138:F138)</f>
        <v>0</v>
      </c>
      <c r="D138" s="24">
        <f>SUMIF(SAN,'[1]SP'!$A138,SAN_ANNO_P)</f>
        <v>0</v>
      </c>
      <c r="E138" s="24">
        <f>SUMIF(RIC,'[1]SP'!$A138,RIC_ANNO_P)</f>
        <v>0</v>
      </c>
      <c r="F138" s="24">
        <f>SUMIF(SOC,'[1]SP'!$A138,SOC_ANNO_P)</f>
        <v>0</v>
      </c>
      <c r="G138" s="24">
        <f aca="true" t="shared" si="56" ref="G138:G161">SUM(H138:J138)</f>
        <v>0</v>
      </c>
      <c r="H138" s="24">
        <f>SUMIF(SAN,'[1]SP'!$A138,SAN_ANNO_C)</f>
        <v>0</v>
      </c>
      <c r="I138" s="24">
        <f>SUMIF(RIC,'[1]SP'!$A138,RIC_ANNO_C)</f>
        <v>0</v>
      </c>
      <c r="J138" s="24">
        <f>SUMIF(SOC,'[1]SP'!$A138,SOC_ANNO_C)</f>
        <v>0</v>
      </c>
      <c r="K138" s="16"/>
      <c r="L138" s="24">
        <f>SUMIF(DATI_TOTALE,'[1]SP'!$A138,DATI_TOTALE_DETT_1)</f>
        <v>0</v>
      </c>
      <c r="M138" s="24">
        <f>SUMIF(DATI_TOTALE,'[1]SP'!$A138,DATI_TOTALE_DETT_2)</f>
        <v>0</v>
      </c>
      <c r="N138" s="24">
        <f>+C138</f>
        <v>0</v>
      </c>
      <c r="O138" s="24">
        <f>+G138</f>
        <v>0</v>
      </c>
      <c r="P138" s="24">
        <f>+O138-N138</f>
        <v>0</v>
      </c>
      <c r="Q138" s="25">
        <f>IF(N138&lt;&gt;0,+P138/N138,0)</f>
        <v>0</v>
      </c>
      <c r="R138" s="16"/>
      <c r="S138" s="16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</row>
    <row r="139" spans="1:33" ht="12.75">
      <c r="A139" s="26" t="s">
        <v>268</v>
      </c>
      <c r="B139" s="40" t="s">
        <v>269</v>
      </c>
      <c r="C139" s="24">
        <f t="shared" si="55"/>
        <v>0</v>
      </c>
      <c r="D139" s="24">
        <f>SUMIF(SAN,'[1]SP'!$A139,SAN_ANNO_P)</f>
        <v>0</v>
      </c>
      <c r="E139" s="24">
        <f>SUMIF(RIC,'[1]SP'!$A139,RIC_ANNO_P)</f>
        <v>0</v>
      </c>
      <c r="F139" s="24">
        <f>SUMIF(SOC,'[1]SP'!$A139,SOC_ANNO_P)</f>
        <v>0</v>
      </c>
      <c r="G139" s="24">
        <f t="shared" si="56"/>
        <v>0</v>
      </c>
      <c r="H139" s="24">
        <f>SUMIF(SAN,'[1]SP'!$A139,SAN_ANNO_C)</f>
        <v>0</v>
      </c>
      <c r="I139" s="24">
        <f>SUMIF(RIC,'[1]SP'!$A139,RIC_ANNO_C)</f>
        <v>0</v>
      </c>
      <c r="J139" s="24">
        <f>SUMIF(SOC,'[1]SP'!$A139,SOC_ANNO_C)</f>
        <v>0</v>
      </c>
      <c r="K139" s="16"/>
      <c r="L139" s="24">
        <f>SUMIF(DATI_TOTALE,'[1]SP'!$A139,DATI_TOTALE_DETT_1)</f>
        <v>0</v>
      </c>
      <c r="M139" s="24">
        <f>SUMIF(DATI_TOTALE,'[1]SP'!$A139,DATI_TOTALE_DETT_2)</f>
        <v>0</v>
      </c>
      <c r="N139" s="24">
        <f>+C139</f>
        <v>0</v>
      </c>
      <c r="O139" s="24">
        <f>+G139</f>
        <v>0</v>
      </c>
      <c r="P139" s="24">
        <f>+O139-N139</f>
        <v>0</v>
      </c>
      <c r="Q139" s="25">
        <f>IF(N139&lt;&gt;0,+P139/N139,0)</f>
        <v>0</v>
      </c>
      <c r="R139" s="16"/>
      <c r="S139" s="16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</row>
    <row r="140" spans="1:33" ht="12.75">
      <c r="A140" s="26" t="s">
        <v>270</v>
      </c>
      <c r="B140" s="40" t="s">
        <v>271</v>
      </c>
      <c r="C140" s="24">
        <f t="shared" si="55"/>
        <v>7160</v>
      </c>
      <c r="D140" s="24">
        <f>SUMIF(SAN,'[1]SP'!$A140,SAN_ANNO_P)</f>
        <v>7160</v>
      </c>
      <c r="E140" s="24">
        <f>SUMIF(RIC,'[1]SP'!$A140,RIC_ANNO_P)</f>
        <v>0</v>
      </c>
      <c r="F140" s="24">
        <f>SUMIF(SOC,'[1]SP'!$A140,SOC_ANNO_P)</f>
        <v>0</v>
      </c>
      <c r="G140" s="24">
        <f t="shared" si="56"/>
        <v>9202</v>
      </c>
      <c r="H140" s="24">
        <f>SUMIF(SAN,'[1]SP'!$A140,SAN_ANNO_C)</f>
        <v>9202</v>
      </c>
      <c r="I140" s="24">
        <f>SUMIF(RIC,'[1]SP'!$A140,RIC_ANNO_C)</f>
        <v>0</v>
      </c>
      <c r="J140" s="24">
        <f>SUMIF(SOC,'[1]SP'!$A140,SOC_ANNO_C)</f>
        <v>0</v>
      </c>
      <c r="K140" s="16"/>
      <c r="L140" s="24">
        <f>SUMIF(DATI_TOTALE,'[1]SP'!$A140,DATI_TOTALE_DETT_1)</f>
        <v>8938</v>
      </c>
      <c r="M140" s="24">
        <f>SUMIF(DATI_TOTALE,'[1]SP'!$A140,DATI_TOTALE_DETT_2)</f>
        <v>9202</v>
      </c>
      <c r="N140" s="24">
        <f>+C140</f>
        <v>7160</v>
      </c>
      <c r="O140" s="24">
        <f>+G140</f>
        <v>9202</v>
      </c>
      <c r="P140" s="24">
        <f>+O140-N140</f>
        <v>2042</v>
      </c>
      <c r="Q140" s="25">
        <f>IF(N140&lt;&gt;0,+P140/N140,0)</f>
        <v>0.285195530726257</v>
      </c>
      <c r="R140" s="16"/>
      <c r="S140" s="16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</row>
    <row r="141" spans="1:33" ht="12.75">
      <c r="A141" s="26" t="s">
        <v>272</v>
      </c>
      <c r="B141" s="23" t="s">
        <v>273</v>
      </c>
      <c r="C141" s="24">
        <f t="shared" si="55"/>
        <v>0</v>
      </c>
      <c r="D141" s="24">
        <f>SUMIF(SAN,'[1]SP'!$A141,SAN_ANNO_P)</f>
        <v>0</v>
      </c>
      <c r="E141" s="24">
        <f>SUMIF(RIC,'[1]SP'!$A141,RIC_ANNO_P)</f>
        <v>0</v>
      </c>
      <c r="F141" s="24">
        <f>SUMIF(SOC,'[1]SP'!$A141,SOC_ANNO_P)</f>
        <v>0</v>
      </c>
      <c r="G141" s="24">
        <f t="shared" si="56"/>
        <v>0</v>
      </c>
      <c r="H141" s="24">
        <f>SUMIF(SAN,'[1]SP'!$A141,SAN_ANNO_C)</f>
        <v>0</v>
      </c>
      <c r="I141" s="24">
        <f>SUMIF(RIC,'[1]SP'!$A141,RIC_ANNO_C)</f>
        <v>0</v>
      </c>
      <c r="J141" s="24">
        <f>SUMIF(SOC,'[1]SP'!$A141,SOC_ANNO_C)</f>
        <v>0</v>
      </c>
      <c r="K141" s="16"/>
      <c r="L141" s="24">
        <f>SUMIF(DATI_TOTALE,'[1]SP'!$A141,DATI_TOTALE_DETT_1)</f>
        <v>0</v>
      </c>
      <c r="M141" s="24">
        <f>SUMIF(DATI_TOTALE,'[1]SP'!$A141,DATI_TOTALE_DETT_2)</f>
        <v>0</v>
      </c>
      <c r="N141" s="24">
        <f t="shared" si="49"/>
        <v>0</v>
      </c>
      <c r="O141" s="24">
        <f t="shared" si="50"/>
        <v>0</v>
      </c>
      <c r="P141" s="24">
        <f t="shared" si="51"/>
        <v>0</v>
      </c>
      <c r="Q141" s="25">
        <f t="shared" si="52"/>
        <v>0</v>
      </c>
      <c r="R141" s="16"/>
      <c r="S141" s="16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</row>
    <row r="142" spans="1:33" ht="12.75">
      <c r="A142" s="26" t="s">
        <v>274</v>
      </c>
      <c r="B142" s="23" t="s">
        <v>275</v>
      </c>
      <c r="C142" s="24">
        <f>SUM(D142:F142)</f>
        <v>57</v>
      </c>
      <c r="D142" s="24">
        <f>SUMIF(SAN,'[1]SP'!$A142,SAN_ANNO_P)</f>
        <v>57</v>
      </c>
      <c r="E142" s="24">
        <f>SUMIF(RIC,'[1]SP'!$A142,RIC_ANNO_P)</f>
        <v>0</v>
      </c>
      <c r="F142" s="24">
        <f>SUMIF(SOC,'[1]SP'!$A142,SOC_ANNO_P)</f>
        <v>0</v>
      </c>
      <c r="G142" s="24">
        <f>SUM(H142:J142)</f>
        <v>86</v>
      </c>
      <c r="H142" s="24">
        <f>SUMIF(SAN,'[1]SP'!$A142,SAN_ANNO_C)</f>
        <v>86</v>
      </c>
      <c r="I142" s="24">
        <f>SUMIF(RIC,'[1]SP'!$A142,RIC_ANNO_C)</f>
        <v>0</v>
      </c>
      <c r="J142" s="24">
        <f>SUMIF(SOC,'[1]SP'!$A142,SOC_ANNO_C)</f>
        <v>0</v>
      </c>
      <c r="K142" s="16"/>
      <c r="L142" s="24">
        <f>SUMIF(DATI_TOTALE,'[1]SP'!$A142,DATI_TOTALE_DETT_1)</f>
        <v>86</v>
      </c>
      <c r="M142" s="24">
        <f>SUMIF(DATI_TOTALE,'[1]SP'!$A142,DATI_TOTALE_DETT_2)</f>
        <v>86</v>
      </c>
      <c r="N142" s="24">
        <f>+C142</f>
        <v>57</v>
      </c>
      <c r="O142" s="24">
        <f>+G142</f>
        <v>86</v>
      </c>
      <c r="P142" s="24">
        <f>+O142-N142</f>
        <v>29</v>
      </c>
      <c r="Q142" s="25">
        <f>IF(N142&lt;&gt;0,+P142/N142,0)</f>
        <v>0.5087719298245614</v>
      </c>
      <c r="R142" s="16"/>
      <c r="S142" s="16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</row>
    <row r="143" spans="1:33" ht="12.75">
      <c r="A143" s="26" t="s">
        <v>276</v>
      </c>
      <c r="B143" s="23" t="s">
        <v>277</v>
      </c>
      <c r="C143" s="24">
        <f t="shared" si="55"/>
        <v>0</v>
      </c>
      <c r="D143" s="24">
        <f>SUMIF(SAN,'[1]SP'!$A143,SAN_ANNO_P)</f>
        <v>0</v>
      </c>
      <c r="E143" s="24">
        <f>SUMIF(RIC,'[1]SP'!$A143,RIC_ANNO_P)</f>
        <v>0</v>
      </c>
      <c r="F143" s="24">
        <f>SUMIF(SOC,'[1]SP'!$A143,SOC_ANNO_P)</f>
        <v>0</v>
      </c>
      <c r="G143" s="24">
        <f t="shared" si="56"/>
        <v>0</v>
      </c>
      <c r="H143" s="24">
        <f>SUMIF(SAN,'[1]SP'!$A143,SAN_ANNO_C)</f>
        <v>0</v>
      </c>
      <c r="I143" s="24">
        <f>SUMIF(RIC,'[1]SP'!$A143,RIC_ANNO_C)</f>
        <v>0</v>
      </c>
      <c r="J143" s="24">
        <f>SUMIF(SOC,'[1]SP'!$A143,SOC_ANNO_C)</f>
        <v>0</v>
      </c>
      <c r="K143" s="16"/>
      <c r="L143" s="24">
        <f>SUMIF(DATI_TOTALE,'[1]SP'!$A143,DATI_TOTALE_DETT_1)</f>
        <v>0</v>
      </c>
      <c r="M143" s="24">
        <f>SUMIF(DATI_TOTALE,'[1]SP'!$A143,DATI_TOTALE_DETT_2)</f>
        <v>0</v>
      </c>
      <c r="N143" s="24">
        <f t="shared" si="49"/>
        <v>0</v>
      </c>
      <c r="O143" s="24">
        <f t="shared" si="50"/>
        <v>0</v>
      </c>
      <c r="P143" s="24">
        <f t="shared" si="51"/>
        <v>0</v>
      </c>
      <c r="Q143" s="25">
        <f t="shared" si="52"/>
        <v>0</v>
      </c>
      <c r="R143" s="16"/>
      <c r="S143" s="16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</row>
    <row r="144" spans="1:33" ht="12.75">
      <c r="A144" s="1" t="s">
        <v>278</v>
      </c>
      <c r="B144" s="23" t="s">
        <v>279</v>
      </c>
      <c r="C144" s="24">
        <f t="shared" si="55"/>
        <v>53202</v>
      </c>
      <c r="D144" s="24">
        <f>SUMIF(SAN,'[1]SP'!$A144,SAN_ANNO_P)</f>
        <v>52457</v>
      </c>
      <c r="E144" s="24">
        <f>SUMIF(RIC,'[1]SP'!$A144,RIC_ANNO_P)</f>
        <v>745</v>
      </c>
      <c r="F144" s="24">
        <f>SUMIF(SOC,'[1]SP'!$A144,SOC_ANNO_P)</f>
        <v>0</v>
      </c>
      <c r="G144" s="24">
        <f t="shared" si="56"/>
        <v>50620</v>
      </c>
      <c r="H144" s="24">
        <f>SUMIF(SAN,'[1]SP'!$A144,SAN_ANNO_C)</f>
        <v>49537</v>
      </c>
      <c r="I144" s="24">
        <f>SUMIF(RIC,'[1]SP'!$A144,RIC_ANNO_C)</f>
        <v>1083</v>
      </c>
      <c r="J144" s="24">
        <f>SUMIF(SOC,'[1]SP'!$A144,SOC_ANNO_C)</f>
        <v>0</v>
      </c>
      <c r="K144" s="16"/>
      <c r="L144" s="24">
        <f>SUMIF(DATI_TOTALE,'[1]SP'!$A144,DATI_TOTALE_DETT_1)</f>
        <v>40820</v>
      </c>
      <c r="M144" s="24">
        <f>SUMIF(DATI_TOTALE,'[1]SP'!$A144,DATI_TOTALE_DETT_2)</f>
        <v>50620</v>
      </c>
      <c r="N144" s="24">
        <f t="shared" si="49"/>
        <v>53202</v>
      </c>
      <c r="O144" s="24">
        <f t="shared" si="50"/>
        <v>50620</v>
      </c>
      <c r="P144" s="24">
        <f t="shared" si="51"/>
        <v>-2582</v>
      </c>
      <c r="Q144" s="25">
        <f t="shared" si="52"/>
        <v>-0.048532010074809215</v>
      </c>
      <c r="R144" s="16"/>
      <c r="S144" s="16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</row>
    <row r="145" spans="1:33" ht="12.75">
      <c r="A145" s="26" t="s">
        <v>280</v>
      </c>
      <c r="B145" s="23" t="s">
        <v>281</v>
      </c>
      <c r="C145" s="24">
        <f t="shared" si="55"/>
        <v>0</v>
      </c>
      <c r="D145" s="24">
        <f>SUMIF(SAN,'[1]SP'!$A145,SAN_ANNO_P)</f>
        <v>0</v>
      </c>
      <c r="E145" s="24">
        <f>SUMIF(RIC,'[1]SP'!$A145,RIC_ANNO_P)</f>
        <v>0</v>
      </c>
      <c r="F145" s="24">
        <f>SUMIF(SOC,'[1]SP'!$A145,SOC_ANNO_P)</f>
        <v>0</v>
      </c>
      <c r="G145" s="24">
        <f t="shared" si="56"/>
        <v>0</v>
      </c>
      <c r="H145" s="24">
        <f>SUMIF(SAN,'[1]SP'!$A145,SAN_ANNO_C)</f>
        <v>0</v>
      </c>
      <c r="I145" s="24">
        <f>SUMIF(RIC,'[1]SP'!$A145,RIC_ANNO_C)</f>
        <v>0</v>
      </c>
      <c r="J145" s="24">
        <f>SUMIF(SOC,'[1]SP'!$A145,SOC_ANNO_C)</f>
        <v>0</v>
      </c>
      <c r="K145" s="16"/>
      <c r="L145" s="24">
        <f>SUMIF(DATI_TOTALE,'[1]SP'!$A145,DATI_TOTALE_DETT_1)</f>
        <v>0</v>
      </c>
      <c r="M145" s="24">
        <f>SUMIF(DATI_TOTALE,'[1]SP'!$A145,DATI_TOTALE_DETT_2)</f>
        <v>0</v>
      </c>
      <c r="N145" s="24">
        <f t="shared" si="49"/>
        <v>0</v>
      </c>
      <c r="O145" s="24">
        <f t="shared" si="50"/>
        <v>0</v>
      </c>
      <c r="P145" s="24">
        <f t="shared" si="51"/>
        <v>0</v>
      </c>
      <c r="Q145" s="25">
        <f t="shared" si="52"/>
        <v>0</v>
      </c>
      <c r="R145" s="16"/>
      <c r="S145" s="16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</row>
    <row r="146" spans="1:33" ht="12.75">
      <c r="A146" s="26" t="s">
        <v>282</v>
      </c>
      <c r="B146" s="23" t="s">
        <v>283</v>
      </c>
      <c r="C146" s="24">
        <f t="shared" si="55"/>
        <v>3403</v>
      </c>
      <c r="D146" s="24">
        <f>SUMIF(SAN,'[1]SP'!$A146,SAN_ANNO_P)</f>
        <v>3403</v>
      </c>
      <c r="E146" s="24">
        <f>SUMIF(RIC,'[1]SP'!$A146,RIC_ANNO_P)</f>
        <v>0</v>
      </c>
      <c r="F146" s="24">
        <f>SUMIF(SOC,'[1]SP'!$A146,SOC_ANNO_P)</f>
        <v>0</v>
      </c>
      <c r="G146" s="24">
        <f t="shared" si="56"/>
        <v>9948</v>
      </c>
      <c r="H146" s="24">
        <f>SUMIF(SAN,'[1]SP'!$A146,SAN_ANNO_C)</f>
        <v>9948</v>
      </c>
      <c r="I146" s="24">
        <f>SUMIF(RIC,'[1]SP'!$A146,RIC_ANNO_C)</f>
        <v>0</v>
      </c>
      <c r="J146" s="24">
        <f>SUMIF(SOC,'[1]SP'!$A146,SOC_ANNO_C)</f>
        <v>0</v>
      </c>
      <c r="K146" s="16"/>
      <c r="L146" s="24">
        <f>SUMIF(DATI_TOTALE,'[1]SP'!$A146,DATI_TOTALE_DETT_1)</f>
        <v>9948</v>
      </c>
      <c r="M146" s="24">
        <f>SUMIF(DATI_TOTALE,'[1]SP'!$A146,DATI_TOTALE_DETT_2)</f>
        <v>9948</v>
      </c>
      <c r="N146" s="24">
        <f t="shared" si="49"/>
        <v>3403</v>
      </c>
      <c r="O146" s="24">
        <f t="shared" si="50"/>
        <v>9948</v>
      </c>
      <c r="P146" s="24">
        <f t="shared" si="51"/>
        <v>6545</v>
      </c>
      <c r="Q146" s="25">
        <f t="shared" si="52"/>
        <v>1.9233029679694387</v>
      </c>
      <c r="R146" s="16"/>
      <c r="S146" s="16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</row>
    <row r="147" spans="1:33" ht="12.75">
      <c r="A147" s="32" t="s">
        <v>284</v>
      </c>
      <c r="B147" s="23" t="s">
        <v>285</v>
      </c>
      <c r="C147" s="24">
        <f t="shared" si="55"/>
        <v>0</v>
      </c>
      <c r="D147" s="24">
        <f>SUMIF(SAN,'[1]SP'!$A147,SAN_ANNO_P)</f>
        <v>0</v>
      </c>
      <c r="E147" s="24">
        <f>SUMIF(RIC,'[1]SP'!$A147,RIC_ANNO_P)</f>
        <v>0</v>
      </c>
      <c r="F147" s="24">
        <f>SUMIF(SOC,'[1]SP'!$A147,SOC_ANNO_P)</f>
        <v>0</v>
      </c>
      <c r="G147" s="24">
        <f t="shared" si="56"/>
        <v>0</v>
      </c>
      <c r="H147" s="24">
        <f>SUMIF(SAN,'[1]SP'!$A147,SAN_ANNO_C)</f>
        <v>0</v>
      </c>
      <c r="I147" s="24">
        <f>SUMIF(RIC,'[1]SP'!$A147,RIC_ANNO_C)</f>
        <v>0</v>
      </c>
      <c r="J147" s="24">
        <f>SUMIF(SOC,'[1]SP'!$A147,SOC_ANNO_C)</f>
        <v>0</v>
      </c>
      <c r="K147" s="16"/>
      <c r="L147" s="24">
        <f>SUMIF(DATI_TOTALE,'[1]SP'!$A147,DATI_TOTALE_DETT_1)</f>
        <v>0</v>
      </c>
      <c r="M147" s="24">
        <f>SUMIF(DATI_TOTALE,'[1]SP'!$A147,DATI_TOTALE_DETT_2)</f>
        <v>0</v>
      </c>
      <c r="N147" s="24">
        <f t="shared" si="49"/>
        <v>0</v>
      </c>
      <c r="O147" s="24">
        <f t="shared" si="50"/>
        <v>0</v>
      </c>
      <c r="P147" s="24">
        <f t="shared" si="51"/>
        <v>0</v>
      </c>
      <c r="Q147" s="25">
        <f t="shared" si="52"/>
        <v>0</v>
      </c>
      <c r="R147" s="16"/>
      <c r="S147" s="16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</row>
    <row r="148" spans="1:33" ht="12.75">
      <c r="A148" s="26" t="s">
        <v>286</v>
      </c>
      <c r="B148" s="23" t="s">
        <v>287</v>
      </c>
      <c r="C148" s="24">
        <f t="shared" si="55"/>
        <v>10117</v>
      </c>
      <c r="D148" s="24">
        <f>SUMIF(SAN,'[1]SP'!$A148,SAN_ANNO_P)</f>
        <v>10117</v>
      </c>
      <c r="E148" s="24">
        <f>SUMIF(RIC,'[1]SP'!$A148,RIC_ANNO_P)</f>
        <v>0</v>
      </c>
      <c r="F148" s="24">
        <f>SUMIF(SOC,'[1]SP'!$A148,SOC_ANNO_P)</f>
        <v>0</v>
      </c>
      <c r="G148" s="24">
        <f t="shared" si="56"/>
        <v>10455</v>
      </c>
      <c r="H148" s="24">
        <f>SUMIF(SAN,'[1]SP'!$A148,SAN_ANNO_C)</f>
        <v>10455</v>
      </c>
      <c r="I148" s="24">
        <f>SUMIF(RIC,'[1]SP'!$A148,RIC_ANNO_C)</f>
        <v>0</v>
      </c>
      <c r="J148" s="24">
        <f>SUMIF(SOC,'[1]SP'!$A148,SOC_ANNO_C)</f>
        <v>0</v>
      </c>
      <c r="K148" s="16"/>
      <c r="L148" s="24">
        <f>SUMIF(DATI_TOTALE,'[1]SP'!$A148,DATI_TOTALE_DETT_1)</f>
        <v>9883</v>
      </c>
      <c r="M148" s="24">
        <f>SUMIF(DATI_TOTALE,'[1]SP'!$A148,DATI_TOTALE_DETT_2)</f>
        <v>10455</v>
      </c>
      <c r="N148" s="24">
        <f t="shared" si="49"/>
        <v>10117</v>
      </c>
      <c r="O148" s="24">
        <f t="shared" si="50"/>
        <v>10455</v>
      </c>
      <c r="P148" s="24">
        <f t="shared" si="51"/>
        <v>338</v>
      </c>
      <c r="Q148" s="25">
        <f t="shared" si="52"/>
        <v>0.033409113373529704</v>
      </c>
      <c r="R148" s="16"/>
      <c r="S148" s="16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</row>
    <row r="149" spans="1:33" ht="13.5" thickBot="1">
      <c r="A149" s="26" t="s">
        <v>288</v>
      </c>
      <c r="B149" s="23" t="s">
        <v>289</v>
      </c>
      <c r="C149" s="24">
        <f t="shared" si="55"/>
        <v>31844</v>
      </c>
      <c r="D149" s="24">
        <f>SUMIF(SAN,'[1]SP'!$A149,SAN_ANNO_P)</f>
        <v>31471</v>
      </c>
      <c r="E149" s="24">
        <f>SUMIF(RIC,'[1]SP'!$A149,RIC_ANNO_P)</f>
        <v>373</v>
      </c>
      <c r="F149" s="24">
        <f>SUMIF(SOC,'[1]SP'!$A149,SOC_ANNO_P)</f>
        <v>0</v>
      </c>
      <c r="G149" s="24">
        <f t="shared" si="56"/>
        <v>26364</v>
      </c>
      <c r="H149" s="24">
        <f>SUMIF(SAN,'[1]SP'!$A149,SAN_ANNO_C)</f>
        <v>26199</v>
      </c>
      <c r="I149" s="24">
        <f>SUMIF(RIC,'[1]SP'!$A149,RIC_ANNO_C)</f>
        <v>165</v>
      </c>
      <c r="J149" s="24">
        <f>SUMIF(SOC,'[1]SP'!$A149,SOC_ANNO_C)</f>
        <v>0</v>
      </c>
      <c r="K149" s="16"/>
      <c r="L149" s="24">
        <f>SUMIF(DATI_TOTALE,'[1]SP'!$A149,DATI_TOTALE_DETT_1)</f>
        <v>22307</v>
      </c>
      <c r="M149" s="24">
        <f>SUMIF(DATI_TOTALE,'[1]SP'!$A149,DATI_TOTALE_DETT_2)</f>
        <v>26364</v>
      </c>
      <c r="N149" s="41">
        <f t="shared" si="49"/>
        <v>31844</v>
      </c>
      <c r="O149" s="41">
        <f t="shared" si="50"/>
        <v>26364</v>
      </c>
      <c r="P149" s="41">
        <f t="shared" si="51"/>
        <v>-5480</v>
      </c>
      <c r="Q149" s="34">
        <f t="shared" si="52"/>
        <v>-0.17208893355106142</v>
      </c>
      <c r="R149" s="16"/>
      <c r="S149" s="16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</row>
    <row r="150" spans="1:33" ht="13.5" thickTop="1">
      <c r="A150" s="1" t="s">
        <v>290</v>
      </c>
      <c r="B150" s="18" t="s">
        <v>190</v>
      </c>
      <c r="C150" s="19">
        <f t="shared" si="55"/>
        <v>246266</v>
      </c>
      <c r="D150" s="19">
        <f aca="true" t="shared" si="57" ref="D150:J150">+SUM(D129:D133)+SUM(D143:D149)</f>
        <v>245148</v>
      </c>
      <c r="E150" s="19">
        <f t="shared" si="57"/>
        <v>1118</v>
      </c>
      <c r="F150" s="19">
        <f t="shared" si="57"/>
        <v>0</v>
      </c>
      <c r="G150" s="19">
        <f t="shared" si="56"/>
        <v>240153</v>
      </c>
      <c r="H150" s="19">
        <f t="shared" si="57"/>
        <v>238905</v>
      </c>
      <c r="I150" s="19">
        <f t="shared" si="57"/>
        <v>1248</v>
      </c>
      <c r="J150" s="19">
        <f t="shared" si="57"/>
        <v>0</v>
      </c>
      <c r="K150" s="16"/>
      <c r="L150" s="58">
        <f>+SUM(L129:L133)+SUM(L143:L149)</f>
        <v>106080</v>
      </c>
      <c r="M150" s="58">
        <f>+SUM(M129:M133)+SUM(M143:M149)</f>
        <v>240153</v>
      </c>
      <c r="N150" s="35">
        <f t="shared" si="49"/>
        <v>246266</v>
      </c>
      <c r="O150" s="35">
        <f t="shared" si="50"/>
        <v>240153</v>
      </c>
      <c r="P150" s="35">
        <f t="shared" si="51"/>
        <v>-6113</v>
      </c>
      <c r="Q150" s="36">
        <f t="shared" si="52"/>
        <v>-0.02482275263333144</v>
      </c>
      <c r="R150" s="16"/>
      <c r="S150" s="16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</row>
    <row r="151" spans="1:33" ht="12.75">
      <c r="A151" s="1" t="s">
        <v>291</v>
      </c>
      <c r="B151" s="37" t="s">
        <v>292</v>
      </c>
      <c r="C151" s="38"/>
      <c r="D151" s="38"/>
      <c r="E151" s="38"/>
      <c r="F151" s="38"/>
      <c r="G151" s="38"/>
      <c r="H151" s="38"/>
      <c r="I151" s="38"/>
      <c r="J151" s="38"/>
      <c r="K151" s="16"/>
      <c r="L151" s="16"/>
      <c r="M151" s="16"/>
      <c r="N151" s="38"/>
      <c r="O151" s="38"/>
      <c r="P151" s="38"/>
      <c r="Q151" s="39"/>
      <c r="R151" s="16"/>
      <c r="S151" s="16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1:33" ht="12.75">
      <c r="A152" s="1" t="s">
        <v>293</v>
      </c>
      <c r="B152" s="23" t="s">
        <v>294</v>
      </c>
      <c r="C152" s="24">
        <f t="shared" si="55"/>
        <v>18</v>
      </c>
      <c r="D152" s="24">
        <f>SUMIF(SAN,'[1]SP'!$A152,SAN_ANNO_P)</f>
        <v>18</v>
      </c>
      <c r="E152" s="24">
        <f>SUMIF(RIC,'[1]SP'!$A152,RIC_ANNO_P)</f>
        <v>0</v>
      </c>
      <c r="F152" s="24">
        <f>SUMIF(SOC,'[1]SP'!$A152,SOC_ANNO_P)</f>
        <v>0</v>
      </c>
      <c r="G152" s="24">
        <f t="shared" si="56"/>
        <v>0</v>
      </c>
      <c r="H152" s="24">
        <f>SUMIF(SAN,'[1]SP'!$A152,SAN_ANNO_C)</f>
        <v>0</v>
      </c>
      <c r="I152" s="24">
        <f>SUMIF(RIC,'[1]SP'!$A152,RIC_ANNO_C)</f>
        <v>0</v>
      </c>
      <c r="J152" s="24">
        <f>SUMIF(SOC,'[1]SP'!$A152,SOC_ANNO_C)</f>
        <v>0</v>
      </c>
      <c r="K152" s="16"/>
      <c r="L152" s="16"/>
      <c r="M152" s="16"/>
      <c r="N152" s="24">
        <f>+C152</f>
        <v>18</v>
      </c>
      <c r="O152" s="24">
        <f>+G152</f>
        <v>0</v>
      </c>
      <c r="P152" s="24">
        <f>+O152-N152</f>
        <v>-18</v>
      </c>
      <c r="Q152" s="25">
        <f>IF(N152&lt;&gt;0,+P152/N152,0)</f>
        <v>-1</v>
      </c>
      <c r="R152" s="16"/>
      <c r="S152" s="16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</row>
    <row r="153" spans="1:33" ht="12.75">
      <c r="A153" s="1" t="s">
        <v>295</v>
      </c>
      <c r="B153" s="23" t="s">
        <v>296</v>
      </c>
      <c r="C153" s="24">
        <f t="shared" si="55"/>
        <v>347</v>
      </c>
      <c r="D153" s="24">
        <f>SUMIF(SAN,'[1]SP'!$A153,SAN_ANNO_P)</f>
        <v>347</v>
      </c>
      <c r="E153" s="24">
        <f>SUMIF(RIC,'[1]SP'!$A153,RIC_ANNO_P)</f>
        <v>0</v>
      </c>
      <c r="F153" s="24">
        <f>SUMIF(SOC,'[1]SP'!$A153,SOC_ANNO_P)</f>
        <v>0</v>
      </c>
      <c r="G153" s="24">
        <f t="shared" si="56"/>
        <v>353</v>
      </c>
      <c r="H153" s="24">
        <f>SUMIF(SAN,'[1]SP'!$A153,SAN_ANNO_C)</f>
        <v>353</v>
      </c>
      <c r="I153" s="24">
        <f>SUMIF(RIC,'[1]SP'!$A153,RIC_ANNO_C)</f>
        <v>0</v>
      </c>
      <c r="J153" s="24">
        <f>SUMIF(SOC,'[1]SP'!$A153,SOC_ANNO_C)</f>
        <v>0</v>
      </c>
      <c r="K153" s="16"/>
      <c r="L153" s="16"/>
      <c r="M153" s="16"/>
      <c r="N153" s="24">
        <f>+C153</f>
        <v>347</v>
      </c>
      <c r="O153" s="24">
        <f>+G153</f>
        <v>353</v>
      </c>
      <c r="P153" s="24">
        <f>+O153-N153</f>
        <v>6</v>
      </c>
      <c r="Q153" s="25">
        <f>IF(N153&lt;&gt;0,+P153/N153,0)</f>
        <v>0.01729106628242075</v>
      </c>
      <c r="R153" s="16"/>
      <c r="S153" s="16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1:33" ht="13.5" thickBot="1">
      <c r="A154" s="1" t="s">
        <v>297</v>
      </c>
      <c r="B154" s="18" t="s">
        <v>298</v>
      </c>
      <c r="C154" s="19">
        <f t="shared" si="55"/>
        <v>365</v>
      </c>
      <c r="D154" s="19">
        <f aca="true" t="shared" si="58" ref="D154:J154">+D152+D153</f>
        <v>365</v>
      </c>
      <c r="E154" s="19">
        <f t="shared" si="58"/>
        <v>0</v>
      </c>
      <c r="F154" s="19">
        <f t="shared" si="58"/>
        <v>0</v>
      </c>
      <c r="G154" s="19">
        <f t="shared" si="56"/>
        <v>353</v>
      </c>
      <c r="H154" s="19">
        <f t="shared" si="58"/>
        <v>353</v>
      </c>
      <c r="I154" s="19">
        <f t="shared" si="58"/>
        <v>0</v>
      </c>
      <c r="J154" s="19">
        <f t="shared" si="58"/>
        <v>0</v>
      </c>
      <c r="K154" s="16"/>
      <c r="L154" s="16"/>
      <c r="M154" s="16"/>
      <c r="N154" s="19">
        <f>+C154</f>
        <v>365</v>
      </c>
      <c r="O154" s="19">
        <f>+G154</f>
        <v>353</v>
      </c>
      <c r="P154" s="19">
        <f>+O154-N154</f>
        <v>-12</v>
      </c>
      <c r="Q154" s="59">
        <f>IF(N154&lt;&gt;0,+P154/N154,0)</f>
        <v>-0.03287671232876712</v>
      </c>
      <c r="R154" s="16"/>
      <c r="S154" s="16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1:33" ht="13.5" thickTop="1">
      <c r="A155" s="1" t="s">
        <v>299</v>
      </c>
      <c r="B155" s="48" t="s">
        <v>300</v>
      </c>
      <c r="C155" s="49">
        <f t="shared" si="55"/>
        <v>1021447</v>
      </c>
      <c r="D155" s="49">
        <f aca="true" t="shared" si="59" ref="D155:J155">+D116+D123+D127+D150+D154</f>
        <v>1005388</v>
      </c>
      <c r="E155" s="49">
        <f t="shared" si="59"/>
        <v>16059</v>
      </c>
      <c r="F155" s="49">
        <f t="shared" si="59"/>
        <v>0</v>
      </c>
      <c r="G155" s="49">
        <f t="shared" si="56"/>
        <v>1014006</v>
      </c>
      <c r="H155" s="49">
        <f t="shared" si="59"/>
        <v>1000847</v>
      </c>
      <c r="I155" s="49">
        <f t="shared" si="59"/>
        <v>13159</v>
      </c>
      <c r="J155" s="49">
        <f t="shared" si="59"/>
        <v>0</v>
      </c>
      <c r="K155" s="16"/>
      <c r="L155" s="16"/>
      <c r="M155" s="16"/>
      <c r="N155" s="60">
        <f>+C155</f>
        <v>1021447</v>
      </c>
      <c r="O155" s="60">
        <f>+G155</f>
        <v>1014006</v>
      </c>
      <c r="P155" s="60">
        <f>+O155-N155</f>
        <v>-7441</v>
      </c>
      <c r="Q155" s="61">
        <f>IF(N155&lt;&gt;0,+P155/N155,0)</f>
        <v>-0.007284763673494562</v>
      </c>
      <c r="R155" s="16"/>
      <c r="S155" s="16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</row>
    <row r="156" spans="1:33" ht="12.75">
      <c r="A156" s="1" t="s">
        <v>301</v>
      </c>
      <c r="B156" s="37" t="s">
        <v>302</v>
      </c>
      <c r="C156" s="38"/>
      <c r="D156" s="38"/>
      <c r="E156" s="38"/>
      <c r="F156" s="38"/>
      <c r="G156" s="38"/>
      <c r="H156" s="38"/>
      <c r="I156" s="38"/>
      <c r="J156" s="38"/>
      <c r="K156" s="16"/>
      <c r="L156" s="16"/>
      <c r="M156" s="16"/>
      <c r="N156" s="38"/>
      <c r="O156" s="38"/>
      <c r="P156" s="38"/>
      <c r="Q156" s="39"/>
      <c r="R156" s="16"/>
      <c r="S156" s="16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</row>
    <row r="157" spans="1:33" ht="12.75">
      <c r="A157" s="1" t="s">
        <v>303</v>
      </c>
      <c r="B157" s="23" t="s">
        <v>304</v>
      </c>
      <c r="C157" s="24">
        <f t="shared" si="55"/>
        <v>0</v>
      </c>
      <c r="D157" s="24">
        <f>SUMIF(SAN,'[1]SP'!$A157,SAN_ANNO_P)</f>
        <v>0</v>
      </c>
      <c r="E157" s="24">
        <f>SUMIF(RIC,'[1]SP'!$A157,RIC_ANNO_P)</f>
        <v>0</v>
      </c>
      <c r="F157" s="24">
        <f>SUMIF(SOC,'[1]SP'!$A157,SOC_ANNO_P)</f>
        <v>0</v>
      </c>
      <c r="G157" s="24">
        <f t="shared" si="56"/>
        <v>0</v>
      </c>
      <c r="H157" s="24">
        <f>SUMIF(SAN,'[1]SP'!$A157,SAN_ANNO_C)</f>
        <v>0</v>
      </c>
      <c r="I157" s="24">
        <f>SUMIF(RIC,'[1]SP'!$A157,RIC_ANNO_C)</f>
        <v>0</v>
      </c>
      <c r="J157" s="24">
        <f>SUMIF(SOC,'[1]SP'!$A157,SOC_ANNO_C)</f>
        <v>0</v>
      </c>
      <c r="K157" s="16"/>
      <c r="L157" s="16"/>
      <c r="M157" s="16"/>
      <c r="N157" s="24">
        <f>+C157</f>
        <v>0</v>
      </c>
      <c r="O157" s="24">
        <f>+G157</f>
        <v>0</v>
      </c>
      <c r="P157" s="24">
        <f>+O157-N157</f>
        <v>0</v>
      </c>
      <c r="Q157" s="25">
        <f>IF(N157&lt;&gt;0,+P157/N157,0)</f>
        <v>0</v>
      </c>
      <c r="R157" s="16"/>
      <c r="S157" s="16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</row>
    <row r="158" spans="1:33" ht="12.75">
      <c r="A158" s="1" t="s">
        <v>305</v>
      </c>
      <c r="B158" s="23" t="s">
        <v>306</v>
      </c>
      <c r="C158" s="24">
        <f t="shared" si="55"/>
        <v>1776</v>
      </c>
      <c r="D158" s="24">
        <f>SUMIF(SAN,'[1]SP'!$A158,SAN_ANNO_P)</f>
        <v>1776</v>
      </c>
      <c r="E158" s="24">
        <f>SUMIF(RIC,'[1]SP'!$A158,RIC_ANNO_P)</f>
        <v>0</v>
      </c>
      <c r="F158" s="24">
        <f>SUMIF(SOC,'[1]SP'!$A158,SOC_ANNO_P)</f>
        <v>0</v>
      </c>
      <c r="G158" s="24">
        <f t="shared" si="56"/>
        <v>1776</v>
      </c>
      <c r="H158" s="24">
        <f>SUMIF(SAN,'[1]SP'!$A158,SAN_ANNO_C)</f>
        <v>1776</v>
      </c>
      <c r="I158" s="24">
        <f>SUMIF(RIC,'[1]SP'!$A158,RIC_ANNO_C)</f>
        <v>0</v>
      </c>
      <c r="J158" s="24">
        <f>SUMIF(SOC,'[1]SP'!$A158,SOC_ANNO_C)</f>
        <v>0</v>
      </c>
      <c r="K158" s="16"/>
      <c r="L158" s="16"/>
      <c r="M158" s="16"/>
      <c r="N158" s="24">
        <f>+C158</f>
        <v>1776</v>
      </c>
      <c r="O158" s="24">
        <f>+G158</f>
        <v>1776</v>
      </c>
      <c r="P158" s="24">
        <f>+O158-N158</f>
        <v>0</v>
      </c>
      <c r="Q158" s="25">
        <f>IF(N158&lt;&gt;0,+P158/N158,0)</f>
        <v>0</v>
      </c>
      <c r="R158" s="16"/>
      <c r="S158" s="16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</row>
    <row r="159" spans="1:33" ht="12.75">
      <c r="A159" s="1" t="s">
        <v>307</v>
      </c>
      <c r="B159" s="23" t="s">
        <v>308</v>
      </c>
      <c r="C159" s="24">
        <f t="shared" si="55"/>
        <v>14742</v>
      </c>
      <c r="D159" s="24">
        <f>SUMIF(SAN,'[1]SP'!$A159,SAN_ANNO_P)</f>
        <v>14742</v>
      </c>
      <c r="E159" s="24">
        <f>SUMIF(RIC,'[1]SP'!$A159,RIC_ANNO_P)</f>
        <v>0</v>
      </c>
      <c r="F159" s="24">
        <f>SUMIF(SOC,'[1]SP'!$A159,SOC_ANNO_P)</f>
        <v>0</v>
      </c>
      <c r="G159" s="24">
        <f t="shared" si="56"/>
        <v>14864</v>
      </c>
      <c r="H159" s="24">
        <f>SUMIF(SAN,'[1]SP'!$A159,SAN_ANNO_C)</f>
        <v>14864</v>
      </c>
      <c r="I159" s="24">
        <f>SUMIF(RIC,'[1]SP'!$A159,RIC_ANNO_C)</f>
        <v>0</v>
      </c>
      <c r="J159" s="24">
        <f>SUMIF(SOC,'[1]SP'!$A159,SOC_ANNO_C)</f>
        <v>0</v>
      </c>
      <c r="K159" s="16"/>
      <c r="L159" s="16"/>
      <c r="M159" s="16"/>
      <c r="N159" s="24">
        <f>+C159</f>
        <v>14742</v>
      </c>
      <c r="O159" s="24">
        <f>+G159</f>
        <v>14864</v>
      </c>
      <c r="P159" s="24">
        <f>+O159-N159</f>
        <v>122</v>
      </c>
      <c r="Q159" s="25">
        <f>IF(N159&lt;&gt;0,+P159/N159,0)</f>
        <v>0.00827567494234161</v>
      </c>
      <c r="R159" s="16"/>
      <c r="S159" s="16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</row>
    <row r="160" spans="1:33" ht="13.5" thickBot="1">
      <c r="A160" s="1" t="s">
        <v>309</v>
      </c>
      <c r="B160" s="23" t="s">
        <v>310</v>
      </c>
      <c r="C160" s="24">
        <f t="shared" si="55"/>
        <v>1764</v>
      </c>
      <c r="D160" s="24">
        <f>SUMIF(SAN,'[1]SP'!$A160,SAN_ANNO_P)</f>
        <v>1764</v>
      </c>
      <c r="E160" s="24">
        <f>SUMIF(RIC,'[1]SP'!$A160,RIC_ANNO_P)</f>
        <v>0</v>
      </c>
      <c r="F160" s="24">
        <f>SUMIF(SOC,'[1]SP'!$A160,SOC_ANNO_P)</f>
        <v>0</v>
      </c>
      <c r="G160" s="24">
        <f t="shared" si="56"/>
        <v>1555</v>
      </c>
      <c r="H160" s="24">
        <f>SUMIF(SAN,'[1]SP'!$A160,SAN_ANNO_C)</f>
        <v>1555</v>
      </c>
      <c r="I160" s="24">
        <f>SUMIF(RIC,'[1]SP'!$A160,RIC_ANNO_C)</f>
        <v>0</v>
      </c>
      <c r="J160" s="24">
        <f>SUMIF(SOC,'[1]SP'!$A160,SOC_ANNO_C)</f>
        <v>0</v>
      </c>
      <c r="K160" s="16"/>
      <c r="L160" s="16"/>
      <c r="M160" s="16"/>
      <c r="N160" s="33">
        <f>+C160</f>
        <v>1764</v>
      </c>
      <c r="O160" s="33">
        <f>+G160</f>
        <v>1555</v>
      </c>
      <c r="P160" s="33">
        <f>+O160-N160</f>
        <v>-209</v>
      </c>
      <c r="Q160" s="62">
        <f>IF(N160&lt;&gt;0,+P160/N160,0)</f>
        <v>-0.11848072562358276</v>
      </c>
      <c r="R160" s="16"/>
      <c r="S160" s="16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</row>
    <row r="161" spans="1:33" ht="13.5" thickTop="1">
      <c r="A161" s="1" t="s">
        <v>311</v>
      </c>
      <c r="B161" s="18" t="s">
        <v>312</v>
      </c>
      <c r="C161" s="19">
        <f t="shared" si="55"/>
        <v>18282</v>
      </c>
      <c r="D161" s="19">
        <f aca="true" t="shared" si="60" ref="D161:J161">SUM(D157:D160)</f>
        <v>18282</v>
      </c>
      <c r="E161" s="19">
        <f t="shared" si="60"/>
        <v>0</v>
      </c>
      <c r="F161" s="19">
        <f t="shared" si="60"/>
        <v>0</v>
      </c>
      <c r="G161" s="19">
        <f t="shared" si="56"/>
        <v>18195</v>
      </c>
      <c r="H161" s="19">
        <f t="shared" si="60"/>
        <v>18195</v>
      </c>
      <c r="I161" s="19">
        <f t="shared" si="60"/>
        <v>0</v>
      </c>
      <c r="J161" s="19">
        <f t="shared" si="60"/>
        <v>0</v>
      </c>
      <c r="K161" s="16"/>
      <c r="L161" s="16"/>
      <c r="M161" s="16"/>
      <c r="N161" s="63">
        <f>+C161</f>
        <v>18282</v>
      </c>
      <c r="O161" s="63">
        <f>+G161</f>
        <v>18195</v>
      </c>
      <c r="P161" s="63">
        <f>+O161-N161</f>
        <v>-87</v>
      </c>
      <c r="Q161" s="64">
        <f>IF(N161&lt;&gt;0,+P161/N161,0)</f>
        <v>-0.0047587791270101735</v>
      </c>
      <c r="R161" s="16"/>
      <c r="S161" s="16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</row>
    <row r="162" spans="3:33" ht="12.7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</row>
    <row r="163" spans="2:33" ht="12.75">
      <c r="B163" s="65" t="s">
        <v>313</v>
      </c>
      <c r="C163" s="66">
        <f aca="true" t="shared" si="61" ref="C163:J163">+C92-C155</f>
        <v>0</v>
      </c>
      <c r="D163" s="66">
        <f t="shared" si="61"/>
        <v>0</v>
      </c>
      <c r="E163" s="66">
        <f t="shared" si="61"/>
        <v>0</v>
      </c>
      <c r="F163" s="66">
        <f t="shared" si="61"/>
        <v>0</v>
      </c>
      <c r="G163" s="66">
        <f t="shared" si="61"/>
        <v>0</v>
      </c>
      <c r="H163" s="66">
        <f t="shared" si="61"/>
        <v>0</v>
      </c>
      <c r="I163" s="66">
        <f t="shared" si="61"/>
        <v>0</v>
      </c>
      <c r="J163" s="66">
        <f t="shared" si="61"/>
        <v>0</v>
      </c>
      <c r="K163" s="16"/>
      <c r="L163" s="16"/>
      <c r="M163" s="16"/>
      <c r="N163" s="66">
        <f>+N92-N155</f>
        <v>0</v>
      </c>
      <c r="O163" s="66">
        <f>+O92-O155</f>
        <v>0</v>
      </c>
      <c r="P163" s="16"/>
      <c r="Q163" s="16"/>
      <c r="R163" s="16"/>
      <c r="S163" s="16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</row>
    <row r="164" spans="2:33" ht="15">
      <c r="B164" s="67" t="s">
        <v>314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2:33" ht="12.75">
      <c r="B165" s="68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</row>
    <row r="166" spans="2:33" ht="15">
      <c r="B166" s="69" t="s">
        <v>315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3:33" ht="12.7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</row>
    <row r="168" spans="3:33" ht="12.7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3:33" ht="12.7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</row>
    <row r="170" spans="3:33" ht="12.7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3:33" ht="12.7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</row>
    <row r="172" spans="3:33" ht="12.7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</row>
    <row r="173" spans="3:33" ht="12.7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</row>
    <row r="174" spans="3:33" ht="12.7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3:33" ht="12.7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</row>
    <row r="176" spans="3:33" ht="12.7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3:33" ht="12.7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3:33" ht="12.7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</row>
    <row r="179" spans="3:33" ht="12.7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</row>
    <row r="180" spans="3:33" ht="12.7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</row>
    <row r="181" spans="3:33" ht="12.7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</row>
    <row r="182" spans="3:33" ht="12.7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</row>
    <row r="183" spans="3:33" ht="12.7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</row>
    <row r="184" spans="3:33" ht="12.7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</row>
    <row r="185" spans="3:33" ht="12.7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</row>
    <row r="186" spans="3:33" ht="12.7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3:33" ht="12.7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</row>
    <row r="188" spans="3:33" ht="12.7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</row>
    <row r="189" spans="3:33" ht="12.7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3:33" ht="12.7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</row>
    <row r="191" spans="3:33" ht="12.7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3:33" ht="12.7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</row>
    <row r="193" spans="3:33" ht="12.7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3:33" ht="12.7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</row>
    <row r="195" spans="3:33" ht="12.7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3:33" ht="12.7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</row>
    <row r="197" spans="3:33" ht="12.7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3:33" ht="12.7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3:33" ht="12.7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3:33" ht="12.7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3:33" ht="12.7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3:33" ht="12.7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</row>
    <row r="203" spans="3:33" ht="12.7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3:33" ht="12.7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3:33" ht="12.7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  <row r="206" spans="3:33" ht="12.7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3:33" ht="12.7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</row>
    <row r="208" spans="3:33" ht="12.7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</row>
    <row r="209" spans="3:33" ht="12.7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3:33" ht="12.7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</row>
    <row r="211" spans="3:33" ht="12.7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3:33" ht="12.7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</row>
    <row r="213" spans="3:33" ht="12.7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</row>
    <row r="214" spans="3:33" ht="12.7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</row>
    <row r="215" spans="3:33" ht="12.7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</row>
    <row r="216" spans="3:33" ht="12.7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</row>
    <row r="217" spans="3:33" ht="12.7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</row>
    <row r="218" spans="3:33" ht="12.7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</row>
    <row r="219" spans="3:33" ht="12.7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</row>
    <row r="220" spans="3:33" ht="12.7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</row>
    <row r="221" spans="3:33" ht="12.7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</row>
    <row r="222" spans="3:33" ht="12.7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</row>
    <row r="223" spans="3:33" ht="12.7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</row>
    <row r="224" spans="3:33" ht="12.75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</row>
    <row r="225" spans="3:33" ht="12.75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</row>
    <row r="226" spans="3:33" ht="12.75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</row>
    <row r="227" spans="3:33" ht="12.75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</row>
    <row r="228" spans="3:33" ht="12.75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</row>
    <row r="229" spans="3:33" ht="12.75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</row>
    <row r="230" spans="3:33" ht="12.75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</row>
    <row r="231" spans="3:33" ht="12.75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</row>
    <row r="232" spans="3:33" ht="12.75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</row>
    <row r="233" spans="3:33" ht="12.75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3:33" ht="12.75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</row>
    <row r="235" spans="3:33" ht="12.75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</row>
    <row r="236" spans="3:33" ht="12.75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</row>
    <row r="237" spans="3:33" ht="12.75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</row>
    <row r="238" spans="3:33" ht="12.75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</row>
    <row r="239" spans="3:33" ht="12.75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</row>
    <row r="240" spans="3:33" ht="12.75"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</row>
    <row r="241" spans="3:33" ht="12.75"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</row>
    <row r="242" spans="3:33" ht="12.75"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</row>
    <row r="243" spans="3:33" ht="12.75"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</row>
    <row r="244" spans="3:33" ht="12.75"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</row>
    <row r="245" spans="3:33" ht="12.75"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</row>
    <row r="246" spans="3:33" ht="12.75"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</row>
    <row r="247" spans="3:33" ht="12.75"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</row>
    <row r="248" spans="3:33" ht="12.75"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</row>
    <row r="249" spans="3:33" ht="12.75"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</row>
    <row r="250" spans="3:33" ht="12.75"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</row>
    <row r="251" spans="3:33" ht="12.75"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spans="3:33" ht="12.75"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</row>
    <row r="253" spans="3:33" ht="12.75"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</row>
    <row r="254" spans="3:33" ht="12.75"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</row>
    <row r="255" spans="3:33" ht="12.75"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</row>
    <row r="256" spans="3:33" ht="12.75"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</row>
    <row r="257" spans="3:33" ht="12.75"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</row>
    <row r="258" spans="3:33" ht="12.75"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</row>
    <row r="259" spans="3:33" ht="12.75"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</row>
    <row r="260" spans="3:33" ht="12.75"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</row>
    <row r="261" spans="3:33" ht="12.75"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</row>
    <row r="262" spans="3:33" ht="12.75"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</row>
    <row r="263" spans="3:33" ht="12.75"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</row>
    <row r="264" spans="3:33" ht="12.75"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</row>
    <row r="265" spans="3:33" ht="12.75"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3:33" ht="12.75"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</row>
    <row r="267" spans="3:33" ht="12.75"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</row>
    <row r="268" spans="3:33" ht="12.75"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</row>
    <row r="269" spans="3:33" ht="12.75"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</row>
    <row r="270" spans="3:33" ht="12.75"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</row>
    <row r="271" spans="3:33" ht="12.75"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</row>
    <row r="272" spans="3:33" ht="12.75"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</row>
    <row r="273" spans="3:33" ht="12.75"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</row>
    <row r="274" spans="3:33" ht="12.75"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</row>
    <row r="275" spans="3:33" ht="12.75"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</row>
    <row r="276" spans="3:33" ht="12.75"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</row>
    <row r="277" spans="3:33" ht="12.75"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</row>
    <row r="278" spans="3:33" ht="12.75"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</row>
    <row r="279" spans="3:33" ht="12.75"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</row>
    <row r="280" spans="3:33" ht="12.75"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</row>
    <row r="281" spans="3:33" ht="12.75"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</row>
    <row r="282" spans="3:33" ht="12.75"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</row>
    <row r="283" spans="3:33" ht="12.75"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</row>
    <row r="284" spans="3:33" ht="12.75"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</row>
    <row r="285" spans="3:33" ht="12.75"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</row>
    <row r="286" spans="3:33" ht="12.75"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</row>
    <row r="287" spans="3:33" ht="12.75"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</row>
    <row r="288" spans="3:33" ht="12.75"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</row>
    <row r="289" spans="3:33" ht="12.75"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</row>
    <row r="290" spans="3:33" ht="12.75"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</row>
    <row r="291" spans="3:33" ht="12.75"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</row>
    <row r="292" spans="3:33" ht="12.75"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</row>
    <row r="293" spans="3:33" ht="12.75"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</row>
    <row r="294" spans="3:33" ht="12.75"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</row>
    <row r="295" spans="3:33" ht="12.75"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</row>
    <row r="296" spans="3:33" ht="12.75"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</row>
    <row r="297" spans="3:33" ht="12.75"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</row>
    <row r="298" spans="3:33" ht="12.75"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</row>
    <row r="299" spans="3:33" ht="12.75"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</row>
    <row r="300" spans="3:33" ht="12.75"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roberto_alberti</dc:creator>
  <cp:keywords/>
  <dc:description/>
  <cp:lastModifiedBy>roberto_alberti</cp:lastModifiedBy>
  <dcterms:created xsi:type="dcterms:W3CDTF">2017-06-14T09:45:56Z</dcterms:created>
  <dcterms:modified xsi:type="dcterms:W3CDTF">2017-06-14T09:46:40Z</dcterms:modified>
  <cp:category/>
  <cp:version/>
  <cp:contentType/>
  <cp:contentStatus/>
</cp:coreProperties>
</file>